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ser\Desktop\修正版\"/>
    </mc:Choice>
  </mc:AlternateContent>
  <xr:revisionPtr revIDLastSave="0" documentId="13_ncr:1_{2BA6F7C7-B1D9-4B3A-81BD-D08F23065038}" xr6:coauthVersionLast="36" xr6:coauthVersionMax="36" xr10:uidLastSave="{00000000-0000-0000-0000-000000000000}"/>
  <bookViews>
    <workbookView xWindow="0" yWindow="0" windowWidth="28800" windowHeight="12135" xr2:uid="{00000000-000D-0000-FFFF-FFFF00000000}"/>
  </bookViews>
  <sheets>
    <sheet name="部署名入力シート" sheetId="16" r:id="rId1"/>
    <sheet name="resultall.csv貼付シート" sheetId="15" r:id="rId2"/>
    <sheet name="調査項目セット3" sheetId="3" r:id="rId3"/>
  </sheets>
  <definedNames>
    <definedName name="_xlnm._FilterDatabase" localSheetId="1" hidden="1">'resultall.csv貼付シート'!$A$1:$G$103</definedName>
    <definedName name="_xlnm.Print_Area" localSheetId="2">調査項目セット3!$A$1:$I$92</definedName>
  </definedNames>
  <calcPr calcId="191029"/>
</workbook>
</file>

<file path=xl/calcChain.xml><?xml version="1.0" encoding="utf-8"?>
<calcChain xmlns="http://schemas.openxmlformats.org/spreadsheetml/2006/main">
  <c r="C113" i="15" l="1"/>
  <c r="C112" i="15"/>
  <c r="C111" i="15"/>
  <c r="C110" i="15"/>
  <c r="C109" i="15"/>
  <c r="C108" i="15"/>
  <c r="C107" i="15"/>
  <c r="C106" i="15"/>
  <c r="C105" i="15"/>
  <c r="C104" i="15"/>
  <c r="C103" i="15"/>
  <c r="D113" i="15" l="1"/>
  <c r="D112" i="15"/>
  <c r="D111" i="15"/>
  <c r="D110" i="15"/>
  <c r="D109" i="15"/>
  <c r="D108" i="15"/>
  <c r="D107" i="15"/>
  <c r="D106" i="15"/>
  <c r="D105" i="15"/>
  <c r="D104" i="15"/>
  <c r="D103" i="15"/>
  <c r="L12" i="3" l="1"/>
  <c r="H68" i="3" s="1"/>
  <c r="L11" i="3"/>
  <c r="H64" i="3" s="1"/>
  <c r="L9" i="3"/>
  <c r="H56" i="3" s="1"/>
  <c r="L6" i="3"/>
  <c r="A4" i="3" s="1"/>
  <c r="F103" i="15"/>
  <c r="E103" i="15"/>
  <c r="L10" i="3"/>
  <c r="H60" i="3" s="1"/>
  <c r="B113" i="15"/>
  <c r="B112" i="15"/>
  <c r="B111" i="15"/>
  <c r="B110" i="15"/>
  <c r="F110" i="15" s="1"/>
  <c r="B109" i="15"/>
  <c r="B108" i="15"/>
  <c r="F108" i="15" s="1"/>
  <c r="B107" i="15"/>
  <c r="F107" i="15" s="1"/>
  <c r="B106" i="15"/>
  <c r="B105" i="15"/>
  <c r="C102" i="15"/>
  <c r="B104" i="15"/>
  <c r="F104" i="15" s="1"/>
  <c r="D102" i="15"/>
  <c r="E102" i="15"/>
  <c r="F102" i="15"/>
  <c r="A3" i="3"/>
  <c r="E110" i="15"/>
  <c r="F113" i="15"/>
  <c r="E113" i="15"/>
  <c r="F111" i="15"/>
  <c r="F109" i="15"/>
  <c r="E111" i="15"/>
  <c r="E109" i="15"/>
  <c r="F112" i="15"/>
  <c r="E104" i="15"/>
  <c r="E106" i="15" l="1"/>
  <c r="E107" i="15"/>
  <c r="F106" i="15"/>
  <c r="E108" i="15"/>
  <c r="E112" i="15"/>
  <c r="E105" i="15"/>
  <c r="F51" i="3"/>
  <c r="G51" i="3" s="1"/>
  <c r="F50" i="3"/>
  <c r="G50" i="3" s="1"/>
  <c r="F48" i="3"/>
  <c r="G48" i="3" s="1"/>
  <c r="F49" i="3"/>
  <c r="G49" i="3" s="1"/>
  <c r="F105" i="15"/>
</calcChain>
</file>

<file path=xl/sharedStrings.xml><?xml version="1.0" encoding="utf-8"?>
<sst xmlns="http://schemas.openxmlformats.org/spreadsheetml/2006/main" count="102" uniqueCount="94">
  <si>
    <t>ご担当者様</t>
    <rPh sb="1" eb="4">
      <t>タントウシャ</t>
    </rPh>
    <rPh sb="4" eb="5">
      <t>サマ</t>
    </rPh>
    <phoneticPr fontId="1"/>
  </si>
  <si>
    <t>貴部署で選択された調査項目セットおよび測定指標</t>
  </si>
  <si>
    <t>全国平均</t>
    <rPh sb="0" eb="2">
      <t>ゼンコク</t>
    </rPh>
    <rPh sb="2" eb="4">
      <t>ヘイキン</t>
    </rPh>
    <phoneticPr fontId="1"/>
  </si>
  <si>
    <t>貴部署の偏差値</t>
    <rPh sb="0" eb="1">
      <t>キ</t>
    </rPh>
    <rPh sb="1" eb="3">
      <t>ブショ</t>
    </rPh>
    <rPh sb="4" eb="7">
      <t>ヘンサチ</t>
    </rPh>
    <phoneticPr fontId="1"/>
  </si>
  <si>
    <t>レーダチャートの読み取り方</t>
    <rPh sb="8" eb="9">
      <t>ヨ</t>
    </rPh>
    <rPh sb="10" eb="11">
      <t>ト</t>
    </rPh>
    <rPh sb="12" eb="13">
      <t>カタ</t>
    </rPh>
    <phoneticPr fontId="1"/>
  </si>
  <si>
    <t>偏差値</t>
    <rPh sb="0" eb="3">
      <t>ヘンサチ</t>
    </rPh>
    <phoneticPr fontId="1"/>
  </si>
  <si>
    <t>測定指標</t>
    <rPh sb="0" eb="2">
      <t>ソクテイ</t>
    </rPh>
    <rPh sb="2" eb="3">
      <t>ユビ</t>
    </rPh>
    <rPh sb="3" eb="4">
      <t>シルベ</t>
    </rPh>
    <phoneticPr fontId="1"/>
  </si>
  <si>
    <t>職場環境改善活動のヒントとなる項目</t>
  </si>
  <si>
    <t>偏差値：</t>
    <rPh sb="0" eb="3">
      <t>ヘンサチ</t>
    </rPh>
    <phoneticPr fontId="1"/>
  </si>
  <si>
    <t>会社名</t>
    <rPh sb="0" eb="3">
      <t>カイシャメイ</t>
    </rPh>
    <phoneticPr fontId="1"/>
  </si>
  <si>
    <t>○○株式会社</t>
    <rPh sb="2" eb="6">
      <t>カブシキガイシャ</t>
    </rPh>
    <phoneticPr fontId="1"/>
  </si>
  <si>
    <t>部署名</t>
    <rPh sb="0" eb="2">
      <t>ブショ</t>
    </rPh>
    <rPh sb="2" eb="3">
      <t>メイ</t>
    </rPh>
    <phoneticPr fontId="1"/>
  </si>
  <si>
    <t>　今回，コンピュータ適応型テストを活用した職場環境評価システム（職場CAT）で貴部署の皆様にご回答いただきました内容を集計し，現在の貴部署におけるストレスの状況や資源の充実度を示したレーダーチャートを作成いたしました。結果をご覧いただき，貴部署の職場環境改善活動にお役立てください。</t>
    <rPh sb="17" eb="19">
      <t>カツヨウ</t>
    </rPh>
    <rPh sb="21" eb="23">
      <t>ショクバ</t>
    </rPh>
    <rPh sb="23" eb="25">
      <t>カンキョウ</t>
    </rPh>
    <phoneticPr fontId="1"/>
  </si>
  <si>
    <t>　職場CATで貴部署の皆様にご回答いただきました指標について，これまでの研究結果から，各指標を最も良く説明していた質問項目（上位3つ）を以下に挙げています。</t>
    <rPh sb="1" eb="3">
      <t>ショクバ</t>
    </rPh>
    <rPh sb="24" eb="26">
      <t>シヒョウ</t>
    </rPh>
    <rPh sb="36" eb="40">
      <t>ケンキュウケッカ</t>
    </rPh>
    <phoneticPr fontId="1"/>
  </si>
  <si>
    <r>
      <t>　数値は偏差値を表しており，</t>
    </r>
    <r>
      <rPr>
        <u/>
        <sz val="12"/>
        <rFont val="HG丸ｺﾞｼｯｸM-PRO"/>
        <family val="3"/>
        <charset val="128"/>
      </rPr>
      <t>50が全国平均</t>
    </r>
    <r>
      <rPr>
        <sz val="12"/>
        <rFont val="HG丸ｺﾞｼｯｸM-PRO"/>
        <family val="3"/>
        <charset val="128"/>
      </rPr>
      <t>，</t>
    </r>
    <r>
      <rPr>
        <u/>
        <sz val="12"/>
        <rFont val="HG丸ｺﾞｼｯｸM-PRO"/>
        <family val="3"/>
        <charset val="128"/>
      </rPr>
      <t>青い太線が貴部署の結果</t>
    </r>
    <r>
      <rPr>
        <sz val="12"/>
        <rFont val="HG丸ｺﾞｼｯｸM-PRO"/>
        <family val="3"/>
        <charset val="128"/>
      </rPr>
      <t>を表しています。偏差値が50より大きい指標は，全国平均よりも得点が高い（貴部署の「強み」となっている）指標，偏差値が50より小さい（グレーゾーンにある）指標は全国平均よりも得点が低い（貴部署で改善を目指していきたい）指標となります。レーダーチャートが外側に広がっているほど，より良好な状態であることを表しています。</t>
    </r>
    <phoneticPr fontId="1"/>
  </si>
  <si>
    <r>
      <t>　上に挙げた質問項目は，貴部署の「強み」となっている部分を更に伸ばしたり，「課題」となっている部分を改善したりするためのヒントになります。
　「強み」となっている（偏差値が50より大きい）指標については，各質問項目を参考に，既に貴部署内で</t>
    </r>
    <r>
      <rPr>
        <u/>
        <sz val="12"/>
        <rFont val="HG丸ｺﾞｼｯｸM-PRO"/>
        <family val="3"/>
        <charset val="128"/>
      </rPr>
      <t>工夫できている点</t>
    </r>
    <r>
      <rPr>
        <sz val="12"/>
        <rFont val="HG丸ｺﾞｼｯｸM-PRO"/>
        <family val="3"/>
        <charset val="128"/>
      </rPr>
      <t>や</t>
    </r>
    <r>
      <rPr>
        <u/>
        <sz val="12"/>
        <rFont val="HG丸ｺﾞｼｯｸM-PRO"/>
        <family val="3"/>
        <charset val="128"/>
      </rPr>
      <t>心がけている点</t>
    </r>
    <r>
      <rPr>
        <sz val="12"/>
        <rFont val="HG丸ｺﾞｼｯｸM-PRO"/>
        <family val="3"/>
        <charset val="128"/>
      </rPr>
      <t>を振り返ってみてください。「改善していきたい」（偏差値が50より小さい）指標については，今後の改善に向けて貴部署内で</t>
    </r>
    <r>
      <rPr>
        <u/>
        <sz val="12"/>
        <rFont val="HG丸ｺﾞｼｯｸM-PRO"/>
        <family val="3"/>
        <charset val="128"/>
      </rPr>
      <t>取り組めそうなこと</t>
    </r>
    <r>
      <rPr>
        <sz val="12"/>
        <rFont val="HG丸ｺﾞｼｯｸM-PRO"/>
        <family val="3"/>
        <charset val="128"/>
      </rPr>
      <t>や，</t>
    </r>
    <r>
      <rPr>
        <u/>
        <sz val="12"/>
        <rFont val="HG丸ｺﾞｼｯｸM-PRO"/>
        <family val="3"/>
        <charset val="128"/>
      </rPr>
      <t>工夫できそうなこと</t>
    </r>
    <r>
      <rPr>
        <sz val="12"/>
        <rFont val="HG丸ｺﾞｼｯｸM-PRO"/>
        <family val="3"/>
        <charset val="128"/>
      </rPr>
      <t>を列挙してみてください。</t>
    </r>
    <phoneticPr fontId="1"/>
  </si>
  <si>
    <t>参考</t>
    <phoneticPr fontId="1"/>
  </si>
  <si>
    <t>・職場改善のためのヒント集（メンタルヘルスアクションチェックリスト）</t>
    <phoneticPr fontId="1"/>
  </si>
  <si>
    <t xml:space="preserve">    https://kokoro.mhlw.go.jp/manual/files/manual-file_01.pdf</t>
    <phoneticPr fontId="1"/>
  </si>
  <si>
    <t>・新職業性ストレス簡易調査票アクションリスト2019</t>
    <phoneticPr fontId="1"/>
  </si>
  <si>
    <t xml:space="preserve">    https://hp3.jp/wp-content/uploads/2019/04/pmhacl.pdf</t>
    <phoneticPr fontId="1"/>
  </si>
  <si>
    <t>　調査項目セット：「３．社会の変化に対応できる職場にしたい」</t>
    <phoneticPr fontId="1"/>
  </si>
  <si>
    <t xml:space="preserve">                   ② 仕事の変化によるストレス：予測可能性</t>
    <phoneticPr fontId="1"/>
  </si>
  <si>
    <t xml:space="preserve">                   ③ 公正／誠実な組織</t>
    <phoneticPr fontId="1"/>
  </si>
  <si>
    <t xml:space="preserve">                   ④ 持続的な成長</t>
    <phoneticPr fontId="1"/>
  </si>
  <si>
    <t>仕事の変化によるストレス：
仕事の質・量の変化</t>
    <rPh sb="0" eb="2">
      <t>シゴト</t>
    </rPh>
    <rPh sb="3" eb="5">
      <t>ヘンカ</t>
    </rPh>
    <rPh sb="14" eb="16">
      <t>シゴト</t>
    </rPh>
    <rPh sb="17" eb="18">
      <t>シツ</t>
    </rPh>
    <rPh sb="19" eb="20">
      <t>リョウ</t>
    </rPh>
    <rPh sb="21" eb="23">
      <t>ヘンカ</t>
    </rPh>
    <phoneticPr fontId="1"/>
  </si>
  <si>
    <t>仕事の変化によるストレス：
予測可能性</t>
    <rPh sb="0" eb="2">
      <t>シゴト</t>
    </rPh>
    <rPh sb="3" eb="5">
      <t>ヘンカ</t>
    </rPh>
    <rPh sb="14" eb="16">
      <t>ヨソク</t>
    </rPh>
    <rPh sb="16" eb="18">
      <t>カノウ</t>
    </rPh>
    <rPh sb="18" eb="19">
      <t>セイ</t>
    </rPh>
    <phoneticPr fontId="1"/>
  </si>
  <si>
    <t>公正／誠実な組織</t>
    <rPh sb="0" eb="2">
      <t>コウセイ</t>
    </rPh>
    <rPh sb="3" eb="5">
      <t>セイジツ</t>
    </rPh>
    <rPh sb="6" eb="8">
      <t>ソシキ</t>
    </rPh>
    <phoneticPr fontId="1"/>
  </si>
  <si>
    <t>持続的な成長</t>
    <rPh sb="0" eb="3">
      <t>ジゾクテキ</t>
    </rPh>
    <rPh sb="4" eb="6">
      <t>セイチョウ</t>
    </rPh>
    <phoneticPr fontId="1"/>
  </si>
  <si>
    <t>　測定指標： ① 仕事の変化によるストレス：仕事の質・量の変化</t>
    <phoneticPr fontId="1"/>
  </si>
  <si>
    <t>① 仕事の変化によるストレス：仕事の質・量の変化</t>
    <phoneticPr fontId="1"/>
  </si>
  <si>
    <t>② 仕事の変化によるストレス：予測可能性</t>
    <rPh sb="15" eb="17">
      <t>ヨソク</t>
    </rPh>
    <rPh sb="17" eb="20">
      <t>カノウセイ</t>
    </rPh>
    <phoneticPr fontId="1"/>
  </si>
  <si>
    <t>③ 公正／誠実な組織</t>
    <phoneticPr fontId="1"/>
  </si>
  <si>
    <t>④ 持続的な成長</t>
    <rPh sb="2" eb="5">
      <t>ジゾクテキ</t>
    </rPh>
    <rPh sb="6" eb="8">
      <t>セイチョウ</t>
    </rPh>
    <phoneticPr fontId="1"/>
  </si>
  <si>
    <t>（※仕事の質・量の変化）</t>
    <rPh sb="2" eb="4">
      <t>シゴト</t>
    </rPh>
    <rPh sb="5" eb="6">
      <t>シツ</t>
    </rPh>
    <rPh sb="7" eb="8">
      <t>リョウ</t>
    </rPh>
    <rPh sb="9" eb="11">
      <t>ヘンカ</t>
    </rPh>
    <phoneticPr fontId="1"/>
  </si>
  <si>
    <t>（※予測可能性）</t>
    <rPh sb="2" eb="4">
      <t>ヨソク</t>
    </rPh>
    <rPh sb="4" eb="7">
      <t>カノウセイ</t>
    </rPh>
    <phoneticPr fontId="1"/>
  </si>
  <si>
    <t>①  仕事の変化によるストレス：仕事の質・量の変化</t>
    <rPh sb="3" eb="5">
      <t>シゴト</t>
    </rPh>
    <rPh sb="6" eb="8">
      <t>ヘンカ</t>
    </rPh>
    <rPh sb="16" eb="18">
      <t>シゴト</t>
    </rPh>
    <rPh sb="19" eb="20">
      <t>シツ</t>
    </rPh>
    <rPh sb="21" eb="22">
      <t>リョウ</t>
    </rPh>
    <rPh sb="23" eb="25">
      <t>ヘンカ</t>
    </rPh>
    <phoneticPr fontId="1"/>
  </si>
  <si>
    <t>② 仕事の変化によるストレス：予測可能性</t>
    <rPh sb="2" eb="4">
      <t>シゴト</t>
    </rPh>
    <rPh sb="5" eb="7">
      <t>ヘンカ</t>
    </rPh>
    <rPh sb="15" eb="17">
      <t>ヨソク</t>
    </rPh>
    <rPh sb="17" eb="19">
      <t>カノウ</t>
    </rPh>
    <rPh sb="19" eb="20">
      <t>セイ</t>
    </rPh>
    <phoneticPr fontId="1"/>
  </si>
  <si>
    <t>調査項目セット３「社会の変化に対応できる職場にしたい」</t>
    <phoneticPr fontId="1"/>
  </si>
  <si>
    <t>仕事の上で，以前に経験したことのないことに出あう</t>
    <phoneticPr fontId="1"/>
  </si>
  <si>
    <t>毎回，新しい技術や知識を必要とする仕事である</t>
    <phoneticPr fontId="1"/>
  </si>
  <si>
    <t>これまでしたことのない種類の仕事をすることが多い</t>
    <phoneticPr fontId="1"/>
  </si>
  <si>
    <t>いつごろ，自分の仕事量が増えるか分かっている</t>
    <rPh sb="5" eb="7">
      <t>ジブン</t>
    </rPh>
    <rPh sb="8" eb="11">
      <t>シゴトリョウ</t>
    </rPh>
    <rPh sb="12" eb="13">
      <t>フ</t>
    </rPh>
    <rPh sb="16" eb="17">
      <t>ワ</t>
    </rPh>
    <phoneticPr fontId="1"/>
  </si>
  <si>
    <t>いつごろ，自分の仕事が一段落するか見通しがついている</t>
    <rPh sb="5" eb="7">
      <t>ジブン</t>
    </rPh>
    <rPh sb="8" eb="10">
      <t>シゴト</t>
    </rPh>
    <rPh sb="11" eb="14">
      <t>イチダンラク</t>
    </rPh>
    <rPh sb="17" eb="19">
      <t>ミトオ</t>
    </rPh>
    <phoneticPr fontId="1"/>
  </si>
  <si>
    <t>いつごろ，仕事上でトラブルが生じるか予想できる</t>
    <rPh sb="5" eb="7">
      <t>シゴト</t>
    </rPh>
    <rPh sb="7" eb="8">
      <t>ウエ</t>
    </rPh>
    <rPh sb="14" eb="15">
      <t>ショウ</t>
    </rPh>
    <rPh sb="18" eb="20">
      <t>ヨソウ</t>
    </rPh>
    <phoneticPr fontId="1"/>
  </si>
  <si>
    <t>仕事の方針と役割について納得できるような説明がある</t>
    <phoneticPr fontId="1"/>
  </si>
  <si>
    <t>持続的な成長のための戦略を持っている組織だ</t>
    <phoneticPr fontId="1"/>
  </si>
  <si>
    <t>常に新しい成長戦略を持つ組織だ</t>
    <phoneticPr fontId="1"/>
  </si>
  <si>
    <t>組織の戦略は多岐に渡っている</t>
    <phoneticPr fontId="1"/>
  </si>
  <si>
    <t>職場や仕事の変更がある場合，それが具体的にどうなるのか分かっている</t>
    <phoneticPr fontId="1"/>
  </si>
  <si>
    <t>職場や仕事で変化がある時には，従業員の意見が聞かれている</t>
    <phoneticPr fontId="1"/>
  </si>
  <si>
    <t>result0001</t>
  </si>
  <si>
    <t>result0002</t>
  </si>
  <si>
    <t>result0003</t>
  </si>
  <si>
    <t>result0004</t>
  </si>
  <si>
    <t>↓</t>
    <phoneticPr fontId="1"/>
  </si>
  <si>
    <t>←resultall.csvの出力データを貼り付けてください (最大100名まで貼り付け可能です)。</t>
    <rPh sb="15" eb="17">
      <t>シュツリョク</t>
    </rPh>
    <rPh sb="21" eb="22">
      <t>ハ</t>
    </rPh>
    <rPh sb="23" eb="24">
      <t>ツ</t>
    </rPh>
    <rPh sb="32" eb="34">
      <t>サイダイ</t>
    </rPh>
    <rPh sb="37" eb="38">
      <t>メイ</t>
    </rPh>
    <rPh sb="40" eb="41">
      <t>ハ</t>
    </rPh>
    <rPh sb="42" eb="43">
      <t>ツ</t>
    </rPh>
    <rPh sb="44" eb="46">
      <t>カノウ</t>
    </rPh>
    <phoneticPr fontId="1"/>
  </si>
  <si>
    <t>↑resultall.csv貼付シートの結果が反映されています。</t>
    <rPh sb="14" eb="16">
      <t>ハリツ</t>
    </rPh>
    <rPh sb="20" eb="22">
      <t>ケッカ</t>
    </rPh>
    <rPh sb="23" eb="25">
      <t>ハンエイ</t>
    </rPh>
    <phoneticPr fontId="1"/>
  </si>
  <si>
    <t>ID</t>
    <phoneticPr fontId="1"/>
  </si>
  <si>
    <t>指標1</t>
    <rPh sb="0" eb="2">
      <t>シヒョウ</t>
    </rPh>
    <phoneticPr fontId="1"/>
  </si>
  <si>
    <t>指標2</t>
    <rPh sb="0" eb="2">
      <t>シヒョウ</t>
    </rPh>
    <phoneticPr fontId="1"/>
  </si>
  <si>
    <t>指標3</t>
    <rPh sb="0" eb="2">
      <t>シヒョウ</t>
    </rPh>
    <phoneticPr fontId="1"/>
  </si>
  <si>
    <t>指標4</t>
    <rPh sb="0" eb="2">
      <t>シヒョウ</t>
    </rPh>
    <phoneticPr fontId="1"/>
  </si>
  <si>
    <t>ＡＢ課</t>
    <rPh sb="2" eb="3">
      <t>カ</t>
    </rPh>
    <phoneticPr fontId="1"/>
  </si>
  <si>
    <t>ＣＤ課</t>
    <rPh sb="2" eb="3">
      <t>カ</t>
    </rPh>
    <phoneticPr fontId="1"/>
  </si>
  <si>
    <t>ＥＦ課</t>
    <rPh sb="2" eb="3">
      <t>カ</t>
    </rPh>
    <phoneticPr fontId="1"/>
  </si>
  <si>
    <t>ＧＨ課</t>
    <rPh sb="2" eb="3">
      <t>カ</t>
    </rPh>
    <phoneticPr fontId="1"/>
  </si>
  <si>
    <t>ＫＬ課</t>
    <rPh sb="2" eb="3">
      <t>カ</t>
    </rPh>
    <phoneticPr fontId="1"/>
  </si>
  <si>
    <t>ＭＮ課</t>
    <rPh sb="2" eb="3">
      <t>カ</t>
    </rPh>
    <phoneticPr fontId="1"/>
  </si>
  <si>
    <t>ＯＰ課</t>
    <rPh sb="2" eb="3">
      <t>カ</t>
    </rPh>
    <phoneticPr fontId="1"/>
  </si>
  <si>
    <t>ＱＲ課</t>
    <rPh sb="2" eb="3">
      <t>カ</t>
    </rPh>
    <phoneticPr fontId="1"/>
  </si>
  <si>
    <t>ＳＴ課</t>
    <rPh sb="2" eb="3">
      <t>カ</t>
    </rPh>
    <phoneticPr fontId="1"/>
  </si>
  <si>
    <t>社内全体</t>
    <rPh sb="0" eb="2">
      <t>シャナイ</t>
    </rPh>
    <rPh sb="2" eb="4">
      <t>ゼンタイ</t>
    </rPh>
    <phoneticPr fontId="1"/>
  </si>
  <si>
    <t>←変更しないでください。</t>
    <rPh sb="1" eb="3">
      <t>ヘンコウ</t>
    </rPh>
    <phoneticPr fontId="1"/>
  </si>
  <si>
    <t>θ平均値（社内全体）</t>
    <rPh sb="1" eb="4">
      <t>ヘイキンチ</t>
    </rPh>
    <rPh sb="5" eb="7">
      <t>シャナイ</t>
    </rPh>
    <rPh sb="7" eb="9">
      <t>ゼンタイ</t>
    </rPh>
    <phoneticPr fontId="1"/>
  </si>
  <si>
    <t>↓会社名を入力してください（部署名は自動表示されます）。</t>
    <rPh sb="1" eb="4">
      <t>カイシャメイ</t>
    </rPh>
    <rPh sb="5" eb="7">
      <t>ニュウリョク</t>
    </rPh>
    <rPh sb="14" eb="16">
      <t>ブショ</t>
    </rPh>
    <rPh sb="16" eb="17">
      <t>メイ</t>
    </rPh>
    <rPh sb="18" eb="20">
      <t>ジドウ</t>
    </rPh>
    <rPh sb="20" eb="22">
      <t>ヒョウジ</t>
    </rPh>
    <phoneticPr fontId="1"/>
  </si>
  <si>
    <t>ＩＪ課</t>
    <rPh sb="2" eb="3">
      <t>カ</t>
    </rPh>
    <phoneticPr fontId="1"/>
  </si>
  <si>
    <t>半角の整数として書き出されます。</t>
    <rPh sb="0" eb="2">
      <t>ハンカク</t>
    </rPh>
    <rPh sb="3" eb="5">
      <t>セイスウ</t>
    </rPh>
    <rPh sb="8" eb="9">
      <t>カ</t>
    </rPh>
    <rPh sb="10" eb="11">
      <t>ダ</t>
    </rPh>
    <phoneticPr fontId="1"/>
  </si>
  <si>
    <t>正確に入力してください (CATでは１以上の整数のみ入力可能で「resultall.csv」には</t>
    <rPh sb="0" eb="2">
      <t>セイカク</t>
    </rPh>
    <rPh sb="19" eb="21">
      <t>イジョウ</t>
    </rPh>
    <rPh sb="22" eb="24">
      <t>セイスウ</t>
    </rPh>
    <rPh sb="26" eb="28">
      <t>ニュウリョク</t>
    </rPh>
    <rPh sb="28" eb="30">
      <t>カノウ</t>
    </rPh>
    <phoneticPr fontId="1"/>
  </si>
  <si>
    <t>(※) K2セルのプルダウンは，古いバージョンのExcelでは表示されない可能性があります。</t>
    <rPh sb="16" eb="17">
      <t>フル</t>
    </rPh>
    <rPh sb="31" eb="33">
      <t>ヒョウジ</t>
    </rPh>
    <rPh sb="37" eb="40">
      <t>カノウセイ</t>
    </rPh>
    <phoneticPr fontId="1"/>
  </si>
  <si>
    <t>を入力してください。</t>
    <rPh sb="1" eb="3">
      <t>ニュウリョク</t>
    </rPh>
    <phoneticPr fontId="1"/>
  </si>
  <si>
    <t>各測定指標の偏差値から見た貴部署の状況</t>
    <rPh sb="0" eb="1">
      <t>カク</t>
    </rPh>
    <rPh sb="1" eb="3">
      <t>ソクテイ</t>
    </rPh>
    <rPh sb="3" eb="5">
      <t>シヒョウ</t>
    </rPh>
    <rPh sb="11" eb="12">
      <t>ミ</t>
    </rPh>
    <rPh sb="13" eb="16">
      <t>キブショ</t>
    </rPh>
    <rPh sb="17" eb="19">
      <t>ジョウキョウ</t>
    </rPh>
    <phoneticPr fontId="1"/>
  </si>
  <si>
    <t>貴部署の状況</t>
    <phoneticPr fontId="1"/>
  </si>
  <si>
    <t>※は偏差値逆転指標</t>
    <phoneticPr fontId="1"/>
  </si>
  <si>
    <t>※</t>
    <phoneticPr fontId="1"/>
  </si>
  <si>
    <t>←CATで入力した部署コードをA列に，具体的な部署名をB列に記入してください。</t>
    <rPh sb="5" eb="7">
      <t>ニュウリョク</t>
    </rPh>
    <rPh sb="9" eb="11">
      <t>ブショ</t>
    </rPh>
    <rPh sb="16" eb="17">
      <t>レツ</t>
    </rPh>
    <rPh sb="19" eb="22">
      <t>グタイテキ</t>
    </rPh>
    <rPh sb="23" eb="25">
      <t>ブショ</t>
    </rPh>
    <rPh sb="25" eb="26">
      <t>メイ</t>
    </rPh>
    <rPh sb="28" eb="29">
      <t>レツ</t>
    </rPh>
    <rPh sb="30" eb="32">
      <t>キニュウ</t>
    </rPh>
    <phoneticPr fontId="1"/>
  </si>
  <si>
    <t>(※) 部署コードは「resultall.csv貼付シート」のB列のコードと全く同一になるよう，</t>
    <rPh sb="4" eb="6">
      <t>ブショ</t>
    </rPh>
    <rPh sb="24" eb="25">
      <t>ハ</t>
    </rPh>
    <rPh sb="25" eb="26">
      <t>ツ</t>
    </rPh>
    <rPh sb="32" eb="33">
      <t>レツ</t>
    </rPh>
    <rPh sb="38" eb="39">
      <t>マッタ</t>
    </rPh>
    <rPh sb="40" eb="42">
      <t>ドウイツ</t>
    </rPh>
    <phoneticPr fontId="1"/>
  </si>
  <si>
    <t>部署コード</t>
    <rPh sb="0" eb="2">
      <t>ブショ</t>
    </rPh>
    <phoneticPr fontId="1"/>
  </si>
  <si>
    <t>ください。結果を表示させたい部署の部署コードをK2セルのプルダウンから選択してください。</t>
    <rPh sb="5" eb="7">
      <t>ケッカ</t>
    </rPh>
    <rPh sb="8" eb="10">
      <t>ヒョウジ</t>
    </rPh>
    <rPh sb="14" eb="16">
      <t>ブショ</t>
    </rPh>
    <rPh sb="17" eb="19">
      <t>ブショ</t>
    </rPh>
    <phoneticPr fontId="1"/>
  </si>
  <si>
    <t>データを貼り付たら，「調査項目セット3」のシートに移動し，L5セルに会社名を入力して</t>
    <rPh sb="4" eb="5">
      <t>ハ</t>
    </rPh>
    <rPh sb="6" eb="7">
      <t>ツ</t>
    </rPh>
    <rPh sb="11" eb="13">
      <t>チョウサ</t>
    </rPh>
    <rPh sb="13" eb="15">
      <t>コウモク</t>
    </rPh>
    <rPh sb="25" eb="27">
      <t>イドウ</t>
    </rPh>
    <rPh sb="34" eb="37">
      <t>カイシャメイ</t>
    </rPh>
    <rPh sb="38" eb="40">
      <t>ニュウリョク</t>
    </rPh>
    <phoneticPr fontId="1"/>
  </si>
  <si>
    <t>↓結果を表示させたい部署コードを選択してください。</t>
    <rPh sb="1" eb="3">
      <t>ケッカ</t>
    </rPh>
    <rPh sb="4" eb="6">
      <t>ヒョウジ</t>
    </rPh>
    <rPh sb="10" eb="12">
      <t>ブショ</t>
    </rPh>
    <rPh sb="16" eb="18">
      <t>センタク</t>
    </rPh>
    <phoneticPr fontId="1"/>
  </si>
  <si>
    <t>部署別の
偏差値</t>
    <rPh sb="0" eb="2">
      <t>ブショ</t>
    </rPh>
    <rPh sb="2" eb="3">
      <t>ベツ</t>
    </rPh>
    <rPh sb="5" eb="8">
      <t>ヘンサチ</t>
    </rPh>
    <phoneticPr fontId="1"/>
  </si>
  <si>
    <t>その場合は，直接部署コードを入力してください (社内全体の結果を表示する場合は「0」</t>
    <rPh sb="2" eb="4">
      <t>バアイ</t>
    </rPh>
    <rPh sb="6" eb="8">
      <t>チョクセツ</t>
    </rPh>
    <rPh sb="8" eb="10">
      <t>ブショ</t>
    </rPh>
    <rPh sb="14" eb="16">
      <t>ニュウリョク</t>
    </rPh>
    <rPh sb="24" eb="28">
      <t>シャナイゼンタイ</t>
    </rPh>
    <rPh sb="29" eb="31">
      <t>ケッカ</t>
    </rPh>
    <rPh sb="32" eb="34">
      <t>ヒョウジ</t>
    </rPh>
    <rPh sb="36" eb="38">
      <t>バアイ</t>
    </rPh>
    <phoneticPr fontId="1"/>
  </si>
  <si>
    <t>　工夫できている点や今後取り組めそうなことが思い浮かばない場合は「CATを用いた職場環境改善のためのヒント集」のほか，「職場改善のためのヒント集（メンタルヘルスアクションチェックリスト）」や「新職業性ストレス簡易調査票アクションリスト2019」等に記載されている項目をヒントにすることもできます。ぜひご参考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</si>
</sst>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6"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b/>
      <sz val="12"/>
      <name val="ＭＳ ゴシック"/>
      <family val="3"/>
      <charset val="128"/>
    </font>
    <font>
      <sz val="12"/>
      <color indexed="12"/>
      <name val="ＭＳ Ｐゴシック"/>
      <family val="3"/>
      <charset val="128"/>
    </font>
    <font>
      <sz val="12"/>
      <name val="HG丸ｺﾞｼｯｸM-PRO"/>
      <family val="3"/>
      <charset val="128"/>
    </font>
    <font>
      <b/>
      <sz val="12"/>
      <name val="HG丸ｺﾞｼｯｸM-PRO"/>
      <family val="3"/>
      <charset val="128"/>
    </font>
    <font>
      <b/>
      <sz val="12"/>
      <color indexed="12"/>
      <name val="HG丸ｺﾞｼｯｸM-PRO"/>
      <family val="3"/>
      <charset val="128"/>
    </font>
    <font>
      <sz val="11"/>
      <name val="HG丸ｺﾞｼｯｸM-PRO"/>
      <family val="3"/>
      <charset val="128"/>
    </font>
    <font>
      <b/>
      <sz val="11"/>
      <name val="HG丸ｺﾞｼｯｸM-PRO"/>
      <family val="3"/>
      <charset val="128"/>
    </font>
    <font>
      <b/>
      <sz val="11"/>
      <color indexed="12"/>
      <name val="HG丸ｺﾞｼｯｸM-PRO"/>
      <family val="3"/>
      <charset val="128"/>
    </font>
    <font>
      <u/>
      <sz val="12"/>
      <name val="HG丸ｺﾞｼｯｸM-PRO"/>
      <family val="3"/>
      <charset val="128"/>
    </font>
    <font>
      <b/>
      <sz val="11"/>
      <color indexed="12"/>
      <name val="ＭＳ Ｐゴシック"/>
      <family val="3"/>
      <charset val="128"/>
    </font>
    <font>
      <b/>
      <sz val="11"/>
      <color indexed="26"/>
      <name val="ＭＳ Ｐゴシック"/>
      <family val="3"/>
      <charset val="128"/>
    </font>
    <font>
      <sz val="10"/>
      <name val="ＭＳ Ｐゴシック"/>
      <family val="3"/>
      <charset val="128"/>
    </font>
    <font>
      <sz val="10"/>
      <name val="HG丸ｺﾞｼｯｸM-PRO"/>
      <family val="3"/>
      <charset val="128"/>
    </font>
    <font>
      <sz val="10"/>
      <color indexed="12"/>
      <name val="HG丸ｺﾞｼｯｸM-PRO"/>
      <family val="3"/>
      <charset val="128"/>
    </font>
    <font>
      <sz val="11"/>
      <color indexed="12"/>
      <name val="ＭＳ Ｐゴシック"/>
      <family val="3"/>
      <charset val="128"/>
    </font>
    <font>
      <sz val="11"/>
      <name val="游ゴシック"/>
      <family val="3"/>
      <charset val="128"/>
    </font>
    <font>
      <b/>
      <sz val="11"/>
      <name val="ＭＳ Ｐゴシック"/>
      <family val="3"/>
      <charset val="128"/>
    </font>
    <font>
      <b/>
      <sz val="11"/>
      <color rgb="FF0000FF"/>
      <name val="游ゴシック"/>
      <family val="3"/>
      <charset val="128"/>
    </font>
    <font>
      <b/>
      <sz val="11"/>
      <color rgb="FFFF0000"/>
      <name val="游ゴシック"/>
      <family val="3"/>
      <charset val="128"/>
    </font>
    <font>
      <sz val="11"/>
      <color rgb="FFFF0000"/>
      <name val="游ゴシック"/>
      <family val="3"/>
      <charset val="128"/>
    </font>
    <font>
      <b/>
      <sz val="11"/>
      <color rgb="FF0000FF"/>
      <name val="ＭＳ Ｐゴシック"/>
      <family val="3"/>
      <charset val="128"/>
    </font>
    <font>
      <b/>
      <sz val="11"/>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87">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1" xfId="0" applyBorder="1" applyAlignment="1">
      <alignment horizontal="center" vertical="center"/>
    </xf>
    <xf numFmtId="0" fontId="5" fillId="0" borderId="0" xfId="0" applyFont="1" applyFill="1">
      <alignment vertical="center"/>
    </xf>
    <xf numFmtId="0" fontId="6" fillId="0" borderId="0" xfId="0" applyFont="1">
      <alignment vertical="center"/>
    </xf>
    <xf numFmtId="0" fontId="8"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10" fillId="0" borderId="5" xfId="0" applyFont="1" applyBorder="1">
      <alignment vertical="center"/>
    </xf>
    <xf numFmtId="0" fontId="9" fillId="0" borderId="6" xfId="0" applyFont="1" applyBorder="1">
      <alignment vertical="center"/>
    </xf>
    <xf numFmtId="0" fontId="10" fillId="0" borderId="6" xfId="0" applyFont="1" applyBorder="1" applyAlignment="1">
      <alignment horizontal="right" vertical="center"/>
    </xf>
    <xf numFmtId="0" fontId="9" fillId="0" borderId="7" xfId="0" applyFont="1" applyBorder="1">
      <alignment vertical="center"/>
    </xf>
    <xf numFmtId="0" fontId="2" fillId="0" borderId="0" xfId="0" applyFont="1" applyBorder="1" applyAlignment="1">
      <alignment vertical="center"/>
    </xf>
    <xf numFmtId="0" fontId="13" fillId="0" borderId="0" xfId="0" applyFont="1">
      <alignment vertical="center"/>
    </xf>
    <xf numFmtId="0" fontId="0" fillId="0" borderId="1" xfId="0" applyBorder="1" applyAlignment="1">
      <alignment vertical="center" wrapText="1"/>
    </xf>
    <xf numFmtId="0" fontId="15" fillId="0" borderId="0" xfId="0" applyFont="1">
      <alignment vertical="center"/>
    </xf>
    <xf numFmtId="0" fontId="16" fillId="0" borderId="5" xfId="0" applyFont="1" applyBorder="1" applyAlignment="1">
      <alignment horizontal="center" vertical="center"/>
    </xf>
    <xf numFmtId="0" fontId="18" fillId="0" borderId="0" xfId="0" applyFont="1">
      <alignment vertical="center"/>
    </xf>
    <xf numFmtId="0" fontId="10" fillId="0" borderId="6" xfId="0" applyFont="1" applyBorder="1">
      <alignment vertical="center"/>
    </xf>
    <xf numFmtId="0" fontId="0" fillId="0" borderId="6" xfId="0" applyBorder="1">
      <alignment vertical="center"/>
    </xf>
    <xf numFmtId="0" fontId="19" fillId="0" borderId="0" xfId="0" applyFont="1">
      <alignment vertical="center"/>
    </xf>
    <xf numFmtId="0" fontId="19" fillId="0" borderId="1" xfId="0" applyFont="1" applyBorder="1">
      <alignment vertical="center"/>
    </xf>
    <xf numFmtId="0" fontId="19" fillId="0" borderId="8" xfId="0" applyFont="1" applyBorder="1">
      <alignment vertical="center"/>
    </xf>
    <xf numFmtId="176" fontId="14" fillId="0" borderId="1" xfId="0" applyNumberFormat="1" applyFont="1" applyBorder="1" applyAlignment="1">
      <alignment horizontal="center" vertical="center"/>
    </xf>
    <xf numFmtId="177" fontId="11" fillId="0" borderId="6" xfId="0" applyNumberFormat="1" applyFont="1" applyBorder="1" applyAlignment="1">
      <alignment horizontal="left" vertical="center"/>
    </xf>
    <xf numFmtId="0" fontId="21" fillId="0" borderId="0" xfId="0" applyFont="1">
      <alignment vertical="center"/>
    </xf>
    <xf numFmtId="0" fontId="19" fillId="2" borderId="9" xfId="0" applyFont="1" applyFill="1" applyBorder="1">
      <alignment vertical="center"/>
    </xf>
    <xf numFmtId="177" fontId="17" fillId="0" borderId="5" xfId="0" applyNumberFormat="1" applyFont="1" applyBorder="1" applyAlignment="1">
      <alignment horizontal="center" vertical="center"/>
    </xf>
    <xf numFmtId="0" fontId="19" fillId="2" borderId="1" xfId="0" applyFont="1" applyFill="1" applyBorder="1">
      <alignment vertical="center"/>
    </xf>
    <xf numFmtId="0" fontId="19" fillId="2" borderId="1" xfId="0" applyFont="1" applyFill="1" applyBorder="1" applyAlignment="1">
      <alignment horizontal="center" vertical="center"/>
    </xf>
    <xf numFmtId="0" fontId="22" fillId="0" borderId="0" xfId="0" applyFont="1">
      <alignment vertical="center"/>
    </xf>
    <xf numFmtId="0" fontId="19" fillId="2" borderId="10"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24" fillId="0" borderId="0" xfId="0" applyFont="1">
      <alignment vertical="center"/>
    </xf>
    <xf numFmtId="0" fontId="19" fillId="0" borderId="1" xfId="0" quotePrefix="1" applyFont="1" applyBorder="1">
      <alignment vertical="center"/>
    </xf>
    <xf numFmtId="0" fontId="21" fillId="0" borderId="0" xfId="0" applyFont="1" applyAlignment="1">
      <alignment horizontal="left" vertical="center"/>
    </xf>
    <xf numFmtId="0" fontId="20" fillId="0" borderId="27" xfId="0" applyFont="1" applyBorder="1">
      <alignment vertical="center"/>
    </xf>
    <xf numFmtId="0" fontId="19" fillId="3" borderId="1" xfId="0" applyFont="1" applyFill="1" applyBorder="1" applyAlignment="1">
      <alignment horizontal="left" vertical="center"/>
    </xf>
    <xf numFmtId="0" fontId="19" fillId="3" borderId="1" xfId="0" applyFont="1" applyFill="1" applyBorder="1" applyAlignment="1">
      <alignment horizontal="right" vertical="center"/>
    </xf>
    <xf numFmtId="0" fontId="19" fillId="0" borderId="11" xfId="0" applyFont="1" applyBorder="1" applyAlignment="1">
      <alignment horizontal="right" vertical="center"/>
    </xf>
    <xf numFmtId="0" fontId="25" fillId="0" borderId="0" xfId="0" applyFont="1" applyAlignment="1">
      <alignment horizontal="center" vertical="center"/>
    </xf>
    <xf numFmtId="0" fontId="19" fillId="0" borderId="9" xfId="0" applyFont="1" applyBorder="1" applyAlignment="1">
      <alignment horizontal="center" vertical="center"/>
    </xf>
    <xf numFmtId="0" fontId="19" fillId="0" borderId="9" xfId="0" applyFont="1" applyBorder="1">
      <alignment vertical="center"/>
    </xf>
    <xf numFmtId="0" fontId="19" fillId="0" borderId="10" xfId="0" applyFont="1" applyBorder="1">
      <alignment vertical="center"/>
    </xf>
    <xf numFmtId="0" fontId="19" fillId="0" borderId="17" xfId="0" applyFont="1" applyBorder="1" applyAlignment="1">
      <alignment horizontal="center" vertical="center" wrapText="1"/>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8" xfId="0" applyFont="1" applyBorder="1" applyAlignment="1">
      <alignment horizontal="center" vertical="center"/>
    </xf>
    <xf numFmtId="0" fontId="19" fillId="0" borderId="9" xfId="0" applyFont="1" applyBorder="1" applyAlignment="1">
      <alignment horizontal="center" vertical="center"/>
    </xf>
    <xf numFmtId="0" fontId="14" fillId="0" borderId="1" xfId="0" applyFont="1" applyBorder="1" applyAlignment="1">
      <alignment horizontal="left" vertical="center"/>
    </xf>
    <xf numFmtId="0" fontId="16" fillId="0" borderId="1"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6" fillId="0" borderId="0" xfId="0" applyFont="1" applyAlignment="1">
      <alignment horizontal="justify"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0" xfId="0" applyFont="1" applyAlignment="1">
      <alignment horizontal="justify"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7" fillId="0" borderId="1" xfId="0" applyFont="1" applyBorder="1" applyAlignment="1">
      <alignment horizontal="center" vertical="center"/>
    </xf>
    <xf numFmtId="0" fontId="17" fillId="0" borderId="1" xfId="0" applyFont="1" applyBorder="1" applyAlignment="1">
      <alignment horizontal="center" vertical="center"/>
    </xf>
    <xf numFmtId="0" fontId="9" fillId="0" borderId="22" xfId="0" applyFont="1" applyBorder="1" applyAlignment="1">
      <alignment horizontal="left" vertical="center"/>
    </xf>
    <xf numFmtId="0" fontId="9" fillId="0" borderId="0" xfId="0" applyFont="1" applyBorder="1" applyAlignment="1">
      <alignment horizontal="left" vertical="center"/>
    </xf>
    <xf numFmtId="0" fontId="9" fillId="0" borderId="23"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783153064662174"/>
          <c:y val="0.16621275520046833"/>
          <c:w val="0.3799132037976537"/>
          <c:h val="0.71117260831675788"/>
        </c:manualLayout>
      </c:layout>
      <c:radarChart>
        <c:radarStyle val="filled"/>
        <c:varyColors val="0"/>
        <c:ser>
          <c:idx val="1"/>
          <c:order val="0"/>
          <c:spPr>
            <a:blipFill dpi="0" rotWithShape="0">
              <a:blip xmlns:r="http://schemas.openxmlformats.org/officeDocument/2006/relationships" r:embed="rId1"/>
              <a:srcRect/>
              <a:tile tx="0" ty="0" sx="100000" sy="100000" flip="none" algn="tl"/>
            </a:blipFill>
            <a:ln w="3175">
              <a:solidFill>
                <a:srgbClr val="000000"/>
              </a:solidFill>
              <a:prstDash val="sysDot"/>
            </a:ln>
          </c:spPr>
          <c:cat>
            <c:strRef>
              <c:f>調査項目セット3!$K$9:$K$12</c:f>
              <c:strCache>
                <c:ptCount val="4"/>
                <c:pt idx="0">
                  <c:v>仕事の変化によるストレス：
仕事の質・量の変化</c:v>
                </c:pt>
                <c:pt idx="1">
                  <c:v>仕事の変化によるストレス：
予測可能性</c:v>
                </c:pt>
                <c:pt idx="2">
                  <c:v>公正／誠実な組織</c:v>
                </c:pt>
                <c:pt idx="3">
                  <c:v>持続的な成長</c:v>
                </c:pt>
              </c:strCache>
            </c:strRef>
          </c:cat>
          <c:val>
            <c:numRef>
              <c:f>調査項目セット3!$M$9:$M$12</c:f>
              <c:numCache>
                <c:formatCode>General</c:formatCode>
                <c:ptCount val="4"/>
                <c:pt idx="0">
                  <c:v>50</c:v>
                </c:pt>
                <c:pt idx="1">
                  <c:v>50</c:v>
                </c:pt>
                <c:pt idx="2">
                  <c:v>50</c:v>
                </c:pt>
                <c:pt idx="3">
                  <c:v>50</c:v>
                </c:pt>
              </c:numCache>
            </c:numRef>
          </c:val>
          <c:extLst>
            <c:ext xmlns:c16="http://schemas.microsoft.com/office/drawing/2014/chart" uri="{C3380CC4-5D6E-409C-BE32-E72D297353CC}">
              <c16:uniqueId val="{00000000-555B-4765-B6C9-B8C93C1017F2}"/>
            </c:ext>
          </c:extLst>
        </c:ser>
        <c:ser>
          <c:idx val="0"/>
          <c:order val="1"/>
          <c:spPr>
            <a:noFill/>
            <a:ln w="25400">
              <a:solidFill>
                <a:srgbClr val="000080"/>
              </a:solidFill>
              <a:prstDash val="solid"/>
            </a:ln>
          </c:spPr>
          <c:cat>
            <c:strRef>
              <c:f>調査項目セット3!$K$9:$K$12</c:f>
              <c:strCache>
                <c:ptCount val="4"/>
                <c:pt idx="0">
                  <c:v>仕事の変化によるストレス：
仕事の質・量の変化</c:v>
                </c:pt>
                <c:pt idx="1">
                  <c:v>仕事の変化によるストレス：
予測可能性</c:v>
                </c:pt>
                <c:pt idx="2">
                  <c:v>公正／誠実な組織</c:v>
                </c:pt>
                <c:pt idx="3">
                  <c:v>持続的な成長</c:v>
                </c:pt>
              </c:strCache>
            </c:strRef>
          </c:cat>
          <c:val>
            <c:numRef>
              <c:f>調査項目セット3!$L$9:$L$12</c:f>
              <c:numCache>
                <c:formatCode>0.0_ </c:formatCode>
                <c:ptCount val="4"/>
                <c:pt idx="0">
                  <c:v>48.20368612386239</c:v>
                </c:pt>
                <c:pt idx="1">
                  <c:v>54.622938417551907</c:v>
                </c:pt>
                <c:pt idx="2">
                  <c:v>51.085853358803881</c:v>
                </c:pt>
                <c:pt idx="3">
                  <c:v>48.097590311926147</c:v>
                </c:pt>
              </c:numCache>
            </c:numRef>
          </c:val>
          <c:extLst>
            <c:ext xmlns:c16="http://schemas.microsoft.com/office/drawing/2014/chart" uri="{C3380CC4-5D6E-409C-BE32-E72D297353CC}">
              <c16:uniqueId val="{00000001-555B-4765-B6C9-B8C93C1017F2}"/>
            </c:ext>
          </c:extLst>
        </c:ser>
        <c:dLbls>
          <c:showLegendKey val="0"/>
          <c:showVal val="0"/>
          <c:showCatName val="0"/>
          <c:showSerName val="0"/>
          <c:showPercent val="0"/>
          <c:showBubbleSize val="0"/>
        </c:dLbls>
        <c:axId val="94366336"/>
        <c:axId val="94376320"/>
      </c:radarChart>
      <c:catAx>
        <c:axId val="94366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4376320"/>
        <c:crosses val="autoZero"/>
        <c:auto val="0"/>
        <c:lblAlgn val="ctr"/>
        <c:lblOffset val="100"/>
        <c:noMultiLvlLbl val="0"/>
      </c:catAx>
      <c:valAx>
        <c:axId val="94376320"/>
        <c:scaling>
          <c:orientation val="minMax"/>
          <c:max val="60"/>
          <c:min val="40"/>
        </c:scaling>
        <c:delete val="0"/>
        <c:axPos val="l"/>
        <c:majorGridlines>
          <c:spPr>
            <a:ln w="3175">
              <a:solidFill>
                <a:srgbClr val="80808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4366336"/>
        <c:crosses val="autoZero"/>
        <c:crossBetween val="between"/>
        <c:maj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76200</xdr:rowOff>
    </xdr:from>
    <xdr:to>
      <xdr:col>9</xdr:col>
      <xdr:colOff>371475</xdr:colOff>
      <xdr:row>36</xdr:row>
      <xdr:rowOff>142875</xdr:rowOff>
    </xdr:to>
    <xdr:graphicFrame macro="">
      <xdr:nvGraphicFramePr>
        <xdr:cNvPr id="36972" name="Chart 1">
          <a:extLst>
            <a:ext uri="{FF2B5EF4-FFF2-40B4-BE49-F238E27FC236}">
              <a16:creationId xmlns:a16="http://schemas.microsoft.com/office/drawing/2014/main" id="{00000000-0008-0000-0400-00006C9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heetViews>
  <sheetFormatPr defaultRowHeight="18.75" customHeight="1" x14ac:dyDescent="0.15"/>
  <cols>
    <col min="1" max="1" width="11.25" customWidth="1"/>
    <col min="2" max="2" width="25" customWidth="1"/>
  </cols>
  <sheetData>
    <row r="1" spans="1:3" ht="18.75" customHeight="1" x14ac:dyDescent="0.15">
      <c r="A1" s="34" t="s">
        <v>87</v>
      </c>
      <c r="B1" s="34" t="s">
        <v>11</v>
      </c>
    </row>
    <row r="2" spans="1:3" ht="18.75" customHeight="1" x14ac:dyDescent="0.15">
      <c r="A2" s="47">
        <v>0</v>
      </c>
      <c r="B2" s="46" t="s">
        <v>72</v>
      </c>
      <c r="C2" s="35" t="s">
        <v>73</v>
      </c>
    </row>
    <row r="3" spans="1:3" ht="18.75" customHeight="1" x14ac:dyDescent="0.15">
      <c r="A3" s="43">
        <v>1</v>
      </c>
      <c r="B3" s="26" t="s">
        <v>63</v>
      </c>
      <c r="C3" s="30" t="s">
        <v>85</v>
      </c>
    </row>
    <row r="4" spans="1:3" ht="18.75" customHeight="1" x14ac:dyDescent="0.15">
      <c r="A4" s="26">
        <v>2</v>
      </c>
      <c r="B4" s="26" t="s">
        <v>64</v>
      </c>
      <c r="C4" s="44" t="s">
        <v>86</v>
      </c>
    </row>
    <row r="5" spans="1:3" ht="18.75" customHeight="1" x14ac:dyDescent="0.15">
      <c r="A5" s="26">
        <v>3</v>
      </c>
      <c r="B5" s="26" t="s">
        <v>65</v>
      </c>
      <c r="C5" s="30" t="s">
        <v>78</v>
      </c>
    </row>
    <row r="6" spans="1:3" ht="18.75" customHeight="1" x14ac:dyDescent="0.15">
      <c r="A6" s="26">
        <v>4</v>
      </c>
      <c r="B6" s="26" t="s">
        <v>66</v>
      </c>
      <c r="C6" s="30" t="s">
        <v>77</v>
      </c>
    </row>
    <row r="7" spans="1:3" ht="18.75" customHeight="1" x14ac:dyDescent="0.15">
      <c r="A7" s="26">
        <v>5</v>
      </c>
      <c r="B7" s="26" t="s">
        <v>76</v>
      </c>
    </row>
    <row r="8" spans="1:3" ht="18.75" customHeight="1" x14ac:dyDescent="0.15">
      <c r="A8" s="26">
        <v>6</v>
      </c>
      <c r="B8" s="26" t="s">
        <v>67</v>
      </c>
    </row>
    <row r="9" spans="1:3" ht="18.75" customHeight="1" x14ac:dyDescent="0.15">
      <c r="A9" s="26">
        <v>7</v>
      </c>
      <c r="B9" s="26" t="s">
        <v>68</v>
      </c>
    </row>
    <row r="10" spans="1:3" ht="18.75" customHeight="1" x14ac:dyDescent="0.15">
      <c r="A10" s="26">
        <v>8</v>
      </c>
      <c r="B10" s="26" t="s">
        <v>69</v>
      </c>
    </row>
    <row r="11" spans="1:3" ht="18.75" customHeight="1" x14ac:dyDescent="0.15">
      <c r="A11" s="26">
        <v>9</v>
      </c>
      <c r="B11" s="26" t="s">
        <v>70</v>
      </c>
    </row>
    <row r="12" spans="1:3" ht="18.75" customHeight="1" x14ac:dyDescent="0.15">
      <c r="A12" s="26">
        <v>10</v>
      </c>
      <c r="B12" s="26" t="s">
        <v>71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4"/>
  <sheetViews>
    <sheetView workbookViewId="0">
      <pane ySplit="1" topLeftCell="A2" activePane="bottomLeft" state="frozen"/>
      <selection pane="bottomLeft"/>
    </sheetView>
  </sheetViews>
  <sheetFormatPr defaultRowHeight="18.75" x14ac:dyDescent="0.15"/>
  <cols>
    <col min="1" max="2" width="11.125" style="25" customWidth="1"/>
    <col min="3" max="6" width="10.5" style="25" customWidth="1"/>
    <col min="7" max="16384" width="9" style="25"/>
  </cols>
  <sheetData>
    <row r="1" spans="1:7" x14ac:dyDescent="0.15">
      <c r="A1" s="33" t="s">
        <v>58</v>
      </c>
      <c r="B1" s="34" t="s">
        <v>87</v>
      </c>
      <c r="C1" s="34" t="s">
        <v>59</v>
      </c>
      <c r="D1" s="34" t="s">
        <v>60</v>
      </c>
      <c r="E1" s="34" t="s">
        <v>61</v>
      </c>
      <c r="F1" s="34" t="s">
        <v>62</v>
      </c>
    </row>
    <row r="2" spans="1:7" x14ac:dyDescent="0.15">
      <c r="A2" s="26" t="s">
        <v>51</v>
      </c>
      <c r="B2" s="26">
        <v>1</v>
      </c>
      <c r="C2" s="26">
        <v>0.25083091705350002</v>
      </c>
      <c r="D2" s="26">
        <v>8</v>
      </c>
      <c r="E2" s="26">
        <v>0.74545945306897798</v>
      </c>
      <c r="F2" s="26">
        <v>-0.50830917053500002</v>
      </c>
      <c r="G2" s="30" t="s">
        <v>56</v>
      </c>
    </row>
    <row r="3" spans="1:7" x14ac:dyDescent="0.15">
      <c r="A3" s="26" t="s">
        <v>52</v>
      </c>
      <c r="B3" s="26">
        <v>1</v>
      </c>
      <c r="C3" s="26">
        <v>0.13497697185902099</v>
      </c>
      <c r="D3" s="26">
        <v>9</v>
      </c>
      <c r="E3" s="26">
        <v>0.8519435664503</v>
      </c>
      <c r="F3" s="26">
        <v>-0.13497697185902099</v>
      </c>
      <c r="G3" s="49" t="s">
        <v>55</v>
      </c>
    </row>
    <row r="4" spans="1:7" x14ac:dyDescent="0.15">
      <c r="A4" s="26" t="s">
        <v>53</v>
      </c>
      <c r="B4" s="26">
        <v>2</v>
      </c>
      <c r="C4" s="26">
        <v>0.12519769718902099</v>
      </c>
      <c r="D4" s="26">
        <v>10</v>
      </c>
      <c r="E4" s="26">
        <v>-1.39876470795977</v>
      </c>
      <c r="F4" s="26">
        <v>-0.32519769718902097</v>
      </c>
      <c r="G4" s="30" t="s">
        <v>89</v>
      </c>
    </row>
    <row r="5" spans="1:7" x14ac:dyDescent="0.15">
      <c r="A5" s="26" t="s">
        <v>54</v>
      </c>
      <c r="B5" s="26">
        <v>2</v>
      </c>
      <c r="C5" s="26">
        <v>0.20751996435350101</v>
      </c>
      <c r="D5" s="26">
        <v>6</v>
      </c>
      <c r="E5" s="26">
        <v>0.23570303196204501</v>
      </c>
      <c r="F5" s="26">
        <v>0.20751996435350101</v>
      </c>
      <c r="G5" s="30" t="s">
        <v>88</v>
      </c>
    </row>
    <row r="6" spans="1:7" x14ac:dyDescent="0.15">
      <c r="A6" s="26"/>
      <c r="B6" s="26"/>
      <c r="C6" s="26"/>
      <c r="D6" s="26"/>
      <c r="E6" s="26"/>
      <c r="F6" s="26"/>
      <c r="G6" s="35" t="s">
        <v>79</v>
      </c>
    </row>
    <row r="7" spans="1:7" x14ac:dyDescent="0.15">
      <c r="A7" s="26"/>
      <c r="B7" s="26"/>
      <c r="C7" s="26"/>
      <c r="D7" s="26"/>
      <c r="E7" s="26"/>
      <c r="F7" s="26"/>
      <c r="G7" s="35" t="s">
        <v>92</v>
      </c>
    </row>
    <row r="8" spans="1:7" x14ac:dyDescent="0.15">
      <c r="A8" s="26"/>
      <c r="B8" s="26"/>
      <c r="C8" s="26"/>
      <c r="D8" s="26"/>
      <c r="E8" s="26"/>
      <c r="F8" s="26"/>
      <c r="G8" s="35" t="s">
        <v>80</v>
      </c>
    </row>
    <row r="9" spans="1:7" x14ac:dyDescent="0.15">
      <c r="A9" s="26"/>
      <c r="B9" s="26"/>
      <c r="C9" s="26"/>
      <c r="D9" s="26"/>
      <c r="E9" s="26"/>
      <c r="F9" s="26"/>
      <c r="G9" s="35"/>
    </row>
    <row r="10" spans="1:7" x14ac:dyDescent="0.15">
      <c r="A10" s="26"/>
      <c r="B10" s="26"/>
      <c r="C10" s="26"/>
      <c r="D10" s="26"/>
      <c r="E10" s="26"/>
      <c r="F10" s="26"/>
    </row>
    <row r="11" spans="1:7" x14ac:dyDescent="0.15">
      <c r="A11" s="26"/>
      <c r="B11" s="26"/>
      <c r="C11" s="26"/>
      <c r="D11" s="26"/>
      <c r="E11" s="26"/>
      <c r="F11" s="26"/>
    </row>
    <row r="12" spans="1:7" x14ac:dyDescent="0.15">
      <c r="A12" s="26"/>
      <c r="B12" s="26"/>
      <c r="C12" s="26"/>
      <c r="D12" s="26"/>
      <c r="E12" s="26"/>
      <c r="F12" s="26"/>
    </row>
    <row r="13" spans="1:7" x14ac:dyDescent="0.15">
      <c r="A13" s="26"/>
      <c r="B13" s="26"/>
      <c r="C13" s="26"/>
      <c r="D13" s="26"/>
      <c r="E13" s="26"/>
      <c r="F13" s="26"/>
    </row>
    <row r="14" spans="1:7" x14ac:dyDescent="0.15">
      <c r="A14" s="26"/>
      <c r="B14" s="26"/>
      <c r="C14" s="26"/>
      <c r="D14" s="26"/>
      <c r="E14" s="26"/>
      <c r="F14" s="26"/>
    </row>
    <row r="15" spans="1:7" x14ac:dyDescent="0.15">
      <c r="A15" s="26"/>
      <c r="B15" s="26"/>
      <c r="C15" s="26"/>
      <c r="D15" s="26"/>
      <c r="E15" s="26"/>
      <c r="F15" s="26"/>
    </row>
    <row r="16" spans="1:7" x14ac:dyDescent="0.15">
      <c r="A16" s="26"/>
      <c r="B16" s="26"/>
      <c r="C16" s="26"/>
      <c r="D16" s="26"/>
      <c r="E16" s="26"/>
      <c r="F16" s="26"/>
    </row>
    <row r="17" spans="1:6" x14ac:dyDescent="0.15">
      <c r="A17" s="26"/>
      <c r="B17" s="26"/>
      <c r="C17" s="26"/>
      <c r="D17" s="26"/>
      <c r="E17" s="26"/>
      <c r="F17" s="26"/>
    </row>
    <row r="18" spans="1:6" x14ac:dyDescent="0.15">
      <c r="A18" s="26"/>
      <c r="B18" s="26"/>
      <c r="C18" s="26"/>
      <c r="D18" s="26"/>
      <c r="E18" s="26"/>
      <c r="F18" s="26"/>
    </row>
    <row r="19" spans="1:6" x14ac:dyDescent="0.15">
      <c r="A19" s="26"/>
      <c r="B19" s="26"/>
      <c r="C19" s="26"/>
      <c r="D19" s="26"/>
      <c r="E19" s="26"/>
      <c r="F19" s="26"/>
    </row>
    <row r="20" spans="1:6" x14ac:dyDescent="0.15">
      <c r="A20" s="26"/>
      <c r="B20" s="26"/>
      <c r="C20" s="26"/>
      <c r="D20" s="26"/>
      <c r="E20" s="26"/>
      <c r="F20" s="26"/>
    </row>
    <row r="21" spans="1:6" x14ac:dyDescent="0.15">
      <c r="A21" s="26"/>
      <c r="B21" s="26"/>
      <c r="C21" s="26"/>
      <c r="D21" s="26"/>
      <c r="E21" s="26"/>
      <c r="F21" s="26"/>
    </row>
    <row r="22" spans="1:6" x14ac:dyDescent="0.15">
      <c r="A22" s="26"/>
      <c r="B22" s="26"/>
      <c r="C22" s="26"/>
      <c r="D22" s="26"/>
      <c r="E22" s="26"/>
      <c r="F22" s="26"/>
    </row>
    <row r="23" spans="1:6" x14ac:dyDescent="0.15">
      <c r="A23" s="26"/>
      <c r="B23" s="26"/>
      <c r="C23" s="26"/>
      <c r="D23" s="26"/>
      <c r="E23" s="26"/>
      <c r="F23" s="26"/>
    </row>
    <row r="24" spans="1:6" x14ac:dyDescent="0.15">
      <c r="A24" s="26"/>
      <c r="B24" s="26"/>
      <c r="C24" s="26"/>
      <c r="D24" s="26"/>
      <c r="E24" s="26"/>
      <c r="F24" s="26"/>
    </row>
    <row r="25" spans="1:6" x14ac:dyDescent="0.15">
      <c r="A25" s="26"/>
      <c r="B25" s="26"/>
      <c r="C25" s="26"/>
      <c r="D25" s="26"/>
      <c r="E25" s="26"/>
      <c r="F25" s="26"/>
    </row>
    <row r="26" spans="1:6" x14ac:dyDescent="0.15">
      <c r="A26" s="26"/>
      <c r="B26" s="26"/>
      <c r="C26" s="26"/>
      <c r="D26" s="26"/>
      <c r="E26" s="26"/>
      <c r="F26" s="26"/>
    </row>
    <row r="27" spans="1:6" x14ac:dyDescent="0.15">
      <c r="A27" s="26"/>
      <c r="B27" s="26"/>
      <c r="C27" s="26"/>
      <c r="D27" s="26"/>
      <c r="E27" s="26"/>
      <c r="F27" s="26"/>
    </row>
    <row r="28" spans="1:6" x14ac:dyDescent="0.15">
      <c r="A28" s="26"/>
      <c r="B28" s="26"/>
      <c r="C28" s="26"/>
      <c r="D28" s="26"/>
      <c r="E28" s="26"/>
      <c r="F28" s="26"/>
    </row>
    <row r="29" spans="1:6" x14ac:dyDescent="0.15">
      <c r="A29" s="26"/>
      <c r="B29" s="26"/>
      <c r="C29" s="26"/>
      <c r="D29" s="26"/>
      <c r="E29" s="26"/>
      <c r="F29" s="26"/>
    </row>
    <row r="30" spans="1:6" x14ac:dyDescent="0.15">
      <c r="A30" s="26"/>
      <c r="B30" s="26"/>
      <c r="C30" s="26"/>
      <c r="D30" s="26"/>
      <c r="E30" s="26"/>
      <c r="F30" s="26"/>
    </row>
    <row r="31" spans="1:6" x14ac:dyDescent="0.15">
      <c r="A31" s="26"/>
      <c r="B31" s="26"/>
      <c r="C31" s="26"/>
      <c r="D31" s="26"/>
      <c r="E31" s="26"/>
      <c r="F31" s="26"/>
    </row>
    <row r="32" spans="1:6" x14ac:dyDescent="0.15">
      <c r="A32" s="26"/>
      <c r="B32" s="26"/>
      <c r="C32" s="26"/>
      <c r="D32" s="26"/>
      <c r="E32" s="26"/>
      <c r="F32" s="26"/>
    </row>
    <row r="33" spans="1:6" x14ac:dyDescent="0.15">
      <c r="A33" s="26"/>
      <c r="B33" s="26"/>
      <c r="C33" s="26"/>
      <c r="D33" s="26"/>
      <c r="E33" s="26"/>
      <c r="F33" s="26"/>
    </row>
    <row r="34" spans="1:6" x14ac:dyDescent="0.15">
      <c r="A34" s="26"/>
      <c r="B34" s="26"/>
      <c r="C34" s="26"/>
      <c r="D34" s="26"/>
      <c r="E34" s="26"/>
      <c r="F34" s="26"/>
    </row>
    <row r="35" spans="1:6" x14ac:dyDescent="0.15">
      <c r="A35" s="26"/>
      <c r="B35" s="26"/>
      <c r="C35" s="26"/>
      <c r="D35" s="26"/>
      <c r="E35" s="26"/>
      <c r="F35" s="26"/>
    </row>
    <row r="36" spans="1:6" x14ac:dyDescent="0.15">
      <c r="A36" s="26"/>
      <c r="B36" s="26"/>
      <c r="C36" s="26"/>
      <c r="D36" s="26"/>
      <c r="E36" s="26"/>
      <c r="F36" s="26"/>
    </row>
    <row r="37" spans="1:6" x14ac:dyDescent="0.15">
      <c r="A37" s="26"/>
      <c r="B37" s="26"/>
      <c r="C37" s="26"/>
      <c r="D37" s="26"/>
      <c r="E37" s="26"/>
      <c r="F37" s="26"/>
    </row>
    <row r="38" spans="1:6" x14ac:dyDescent="0.15">
      <c r="A38" s="26"/>
      <c r="B38" s="26"/>
      <c r="C38" s="26"/>
      <c r="D38" s="26"/>
      <c r="E38" s="26"/>
      <c r="F38" s="26"/>
    </row>
    <row r="39" spans="1:6" x14ac:dyDescent="0.15">
      <c r="A39" s="26"/>
      <c r="B39" s="26"/>
      <c r="C39" s="26"/>
      <c r="D39" s="26"/>
      <c r="E39" s="26"/>
      <c r="F39" s="26"/>
    </row>
    <row r="40" spans="1:6" x14ac:dyDescent="0.15">
      <c r="A40" s="26"/>
      <c r="B40" s="26"/>
      <c r="C40" s="26"/>
      <c r="D40" s="26"/>
      <c r="E40" s="26"/>
      <c r="F40" s="26"/>
    </row>
    <row r="41" spans="1:6" x14ac:dyDescent="0.15">
      <c r="A41" s="26"/>
      <c r="B41" s="26"/>
      <c r="C41" s="26"/>
      <c r="D41" s="26"/>
      <c r="E41" s="26"/>
      <c r="F41" s="26"/>
    </row>
    <row r="42" spans="1:6" x14ac:dyDescent="0.15">
      <c r="A42" s="26"/>
      <c r="B42" s="26"/>
      <c r="C42" s="26"/>
      <c r="D42" s="26"/>
      <c r="E42" s="26"/>
      <c r="F42" s="26"/>
    </row>
    <row r="43" spans="1:6" x14ac:dyDescent="0.15">
      <c r="A43" s="26"/>
      <c r="B43" s="26"/>
      <c r="C43" s="26"/>
      <c r="D43" s="26"/>
      <c r="E43" s="26"/>
      <c r="F43" s="26"/>
    </row>
    <row r="44" spans="1:6" x14ac:dyDescent="0.15">
      <c r="A44" s="26"/>
      <c r="B44" s="26"/>
      <c r="C44" s="26"/>
      <c r="D44" s="26"/>
      <c r="E44" s="26"/>
      <c r="F44" s="26"/>
    </row>
    <row r="45" spans="1:6" x14ac:dyDescent="0.15">
      <c r="A45" s="26"/>
      <c r="B45" s="26"/>
      <c r="C45" s="26"/>
      <c r="D45" s="26"/>
      <c r="E45" s="26"/>
      <c r="F45" s="26"/>
    </row>
    <row r="46" spans="1:6" x14ac:dyDescent="0.15">
      <c r="A46" s="26"/>
      <c r="B46" s="26"/>
      <c r="C46" s="26"/>
      <c r="D46" s="26"/>
      <c r="E46" s="26"/>
      <c r="F46" s="26"/>
    </row>
    <row r="47" spans="1:6" x14ac:dyDescent="0.15">
      <c r="A47" s="26"/>
      <c r="B47" s="26"/>
      <c r="C47" s="26"/>
      <c r="D47" s="26"/>
      <c r="E47" s="26"/>
      <c r="F47" s="26"/>
    </row>
    <row r="48" spans="1:6" x14ac:dyDescent="0.15">
      <c r="A48" s="26"/>
      <c r="B48" s="26"/>
      <c r="C48" s="26"/>
      <c r="D48" s="26"/>
      <c r="E48" s="26"/>
      <c r="F48" s="26"/>
    </row>
    <row r="49" spans="1:6" x14ac:dyDescent="0.15">
      <c r="A49" s="26"/>
      <c r="B49" s="26"/>
      <c r="C49" s="26"/>
      <c r="D49" s="26"/>
      <c r="E49" s="26"/>
      <c r="F49" s="26"/>
    </row>
    <row r="50" spans="1:6" x14ac:dyDescent="0.15">
      <c r="A50" s="26"/>
      <c r="B50" s="26"/>
      <c r="C50" s="26"/>
      <c r="D50" s="26"/>
      <c r="E50" s="26"/>
      <c r="F50" s="26"/>
    </row>
    <row r="51" spans="1:6" x14ac:dyDescent="0.15">
      <c r="A51" s="26"/>
      <c r="B51" s="26"/>
      <c r="C51" s="26"/>
      <c r="D51" s="26"/>
      <c r="E51" s="26"/>
      <c r="F51" s="26"/>
    </row>
    <row r="52" spans="1:6" x14ac:dyDescent="0.15">
      <c r="A52" s="26"/>
      <c r="B52" s="26"/>
      <c r="C52" s="26"/>
      <c r="D52" s="26"/>
      <c r="E52" s="26"/>
      <c r="F52" s="26"/>
    </row>
    <row r="53" spans="1:6" x14ac:dyDescent="0.15">
      <c r="A53" s="26"/>
      <c r="B53" s="26"/>
      <c r="C53" s="26"/>
      <c r="D53" s="26"/>
      <c r="E53" s="26"/>
      <c r="F53" s="26"/>
    </row>
    <row r="54" spans="1:6" x14ac:dyDescent="0.15">
      <c r="A54" s="26"/>
      <c r="B54" s="26"/>
      <c r="C54" s="26"/>
      <c r="D54" s="26"/>
      <c r="E54" s="26"/>
      <c r="F54" s="26"/>
    </row>
    <row r="55" spans="1:6" x14ac:dyDescent="0.15">
      <c r="A55" s="26"/>
      <c r="B55" s="26"/>
      <c r="C55" s="26"/>
      <c r="D55" s="26"/>
      <c r="E55" s="26"/>
      <c r="F55" s="26"/>
    </row>
    <row r="56" spans="1:6" x14ac:dyDescent="0.15">
      <c r="A56" s="26"/>
      <c r="B56" s="26"/>
      <c r="C56" s="26"/>
      <c r="D56" s="26"/>
      <c r="E56" s="26"/>
      <c r="F56" s="26"/>
    </row>
    <row r="57" spans="1:6" x14ac:dyDescent="0.15">
      <c r="A57" s="26"/>
      <c r="B57" s="26"/>
      <c r="C57" s="26"/>
      <c r="D57" s="26"/>
      <c r="E57" s="26"/>
      <c r="F57" s="26"/>
    </row>
    <row r="58" spans="1:6" x14ac:dyDescent="0.15">
      <c r="A58" s="26"/>
      <c r="B58" s="26"/>
      <c r="C58" s="26"/>
      <c r="D58" s="26"/>
      <c r="E58" s="26"/>
      <c r="F58" s="26"/>
    </row>
    <row r="59" spans="1:6" x14ac:dyDescent="0.15">
      <c r="A59" s="26"/>
      <c r="B59" s="26"/>
      <c r="C59" s="26"/>
      <c r="D59" s="26"/>
      <c r="E59" s="26"/>
      <c r="F59" s="26"/>
    </row>
    <row r="60" spans="1:6" x14ac:dyDescent="0.15">
      <c r="A60" s="26"/>
      <c r="B60" s="26"/>
      <c r="C60" s="26"/>
      <c r="D60" s="26"/>
      <c r="E60" s="26"/>
      <c r="F60" s="26"/>
    </row>
    <row r="61" spans="1:6" x14ac:dyDescent="0.15">
      <c r="A61" s="26"/>
      <c r="B61" s="26"/>
      <c r="C61" s="26"/>
      <c r="D61" s="26"/>
      <c r="E61" s="26"/>
      <c r="F61" s="26"/>
    </row>
    <row r="62" spans="1:6" x14ac:dyDescent="0.15">
      <c r="A62" s="26"/>
      <c r="B62" s="26"/>
      <c r="C62" s="26"/>
      <c r="D62" s="26"/>
      <c r="E62" s="26"/>
      <c r="F62" s="26"/>
    </row>
    <row r="63" spans="1:6" x14ac:dyDescent="0.15">
      <c r="A63" s="26"/>
      <c r="B63" s="26"/>
      <c r="C63" s="26"/>
      <c r="D63" s="26"/>
      <c r="E63" s="26"/>
      <c r="F63" s="26"/>
    </row>
    <row r="64" spans="1:6" x14ac:dyDescent="0.15">
      <c r="A64" s="26"/>
      <c r="B64" s="26"/>
      <c r="C64" s="26"/>
      <c r="D64" s="26"/>
      <c r="E64" s="26"/>
      <c r="F64" s="26"/>
    </row>
    <row r="65" spans="1:6" x14ac:dyDescent="0.15">
      <c r="A65" s="26"/>
      <c r="B65" s="26"/>
      <c r="C65" s="26"/>
      <c r="D65" s="26"/>
      <c r="E65" s="26"/>
      <c r="F65" s="26"/>
    </row>
    <row r="66" spans="1:6" x14ac:dyDescent="0.15">
      <c r="A66" s="26"/>
      <c r="B66" s="26"/>
      <c r="C66" s="26"/>
      <c r="D66" s="26"/>
      <c r="E66" s="26"/>
      <c r="F66" s="26"/>
    </row>
    <row r="67" spans="1:6" x14ac:dyDescent="0.15">
      <c r="A67" s="26"/>
      <c r="B67" s="26"/>
      <c r="C67" s="26"/>
      <c r="D67" s="26"/>
      <c r="E67" s="26"/>
      <c r="F67" s="26"/>
    </row>
    <row r="68" spans="1:6" x14ac:dyDescent="0.15">
      <c r="A68" s="26"/>
      <c r="B68" s="26"/>
      <c r="C68" s="26"/>
      <c r="D68" s="26"/>
      <c r="E68" s="26"/>
      <c r="F68" s="26"/>
    </row>
    <row r="69" spans="1:6" x14ac:dyDescent="0.15">
      <c r="A69" s="26"/>
      <c r="B69" s="26"/>
      <c r="C69" s="26"/>
      <c r="D69" s="26"/>
      <c r="E69" s="26"/>
      <c r="F69" s="26"/>
    </row>
    <row r="70" spans="1:6" x14ac:dyDescent="0.15">
      <c r="A70" s="26"/>
      <c r="B70" s="26"/>
      <c r="C70" s="26"/>
      <c r="D70" s="26"/>
      <c r="E70" s="26"/>
      <c r="F70" s="26"/>
    </row>
    <row r="71" spans="1:6" x14ac:dyDescent="0.15">
      <c r="A71" s="26"/>
      <c r="B71" s="26"/>
      <c r="C71" s="26"/>
      <c r="D71" s="26"/>
      <c r="E71" s="26"/>
      <c r="F71" s="26"/>
    </row>
    <row r="72" spans="1:6" x14ac:dyDescent="0.15">
      <c r="A72" s="26"/>
      <c r="B72" s="26"/>
      <c r="C72" s="26"/>
      <c r="D72" s="26"/>
      <c r="E72" s="26"/>
      <c r="F72" s="26"/>
    </row>
    <row r="73" spans="1:6" x14ac:dyDescent="0.15">
      <c r="A73" s="26"/>
      <c r="B73" s="26"/>
      <c r="C73" s="26"/>
      <c r="D73" s="26"/>
      <c r="E73" s="26"/>
      <c r="F73" s="26"/>
    </row>
    <row r="74" spans="1:6" x14ac:dyDescent="0.15">
      <c r="A74" s="26"/>
      <c r="B74" s="26"/>
      <c r="C74" s="26"/>
      <c r="D74" s="26"/>
      <c r="E74" s="26"/>
      <c r="F74" s="26"/>
    </row>
    <row r="75" spans="1:6" x14ac:dyDescent="0.15">
      <c r="A75" s="26"/>
      <c r="B75" s="26"/>
      <c r="C75" s="26"/>
      <c r="D75" s="26"/>
      <c r="E75" s="26"/>
      <c r="F75" s="26"/>
    </row>
    <row r="76" spans="1:6" x14ac:dyDescent="0.15">
      <c r="A76" s="26"/>
      <c r="B76" s="26"/>
      <c r="C76" s="26"/>
      <c r="D76" s="26"/>
      <c r="E76" s="26"/>
      <c r="F76" s="26"/>
    </row>
    <row r="77" spans="1:6" x14ac:dyDescent="0.15">
      <c r="A77" s="26"/>
      <c r="B77" s="26"/>
      <c r="C77" s="26"/>
      <c r="D77" s="26"/>
      <c r="E77" s="26"/>
      <c r="F77" s="26"/>
    </row>
    <row r="78" spans="1:6" x14ac:dyDescent="0.15">
      <c r="A78" s="26"/>
      <c r="B78" s="26"/>
      <c r="C78" s="26"/>
      <c r="D78" s="26"/>
      <c r="E78" s="26"/>
      <c r="F78" s="26"/>
    </row>
    <row r="79" spans="1:6" x14ac:dyDescent="0.15">
      <c r="A79" s="26"/>
      <c r="B79" s="26"/>
      <c r="C79" s="26"/>
      <c r="D79" s="26"/>
      <c r="E79" s="26"/>
      <c r="F79" s="26"/>
    </row>
    <row r="80" spans="1:6" x14ac:dyDescent="0.15">
      <c r="A80" s="26"/>
      <c r="B80" s="26"/>
      <c r="C80" s="26"/>
      <c r="D80" s="26"/>
      <c r="E80" s="26"/>
      <c r="F80" s="26"/>
    </row>
    <row r="81" spans="1:6" x14ac:dyDescent="0.15">
      <c r="A81" s="26"/>
      <c r="B81" s="26"/>
      <c r="C81" s="26"/>
      <c r="D81" s="26"/>
      <c r="E81" s="26"/>
      <c r="F81" s="26"/>
    </row>
    <row r="82" spans="1:6" x14ac:dyDescent="0.15">
      <c r="A82" s="26"/>
      <c r="B82" s="26"/>
      <c r="C82" s="26"/>
      <c r="D82" s="26"/>
      <c r="E82" s="26"/>
      <c r="F82" s="26"/>
    </row>
    <row r="83" spans="1:6" x14ac:dyDescent="0.15">
      <c r="A83" s="26"/>
      <c r="B83" s="26"/>
      <c r="C83" s="26"/>
      <c r="D83" s="26"/>
      <c r="E83" s="26"/>
      <c r="F83" s="26"/>
    </row>
    <row r="84" spans="1:6" x14ac:dyDescent="0.15">
      <c r="A84" s="26"/>
      <c r="B84" s="26"/>
      <c r="C84" s="26"/>
      <c r="D84" s="26"/>
      <c r="E84" s="26"/>
      <c r="F84" s="26"/>
    </row>
    <row r="85" spans="1:6" x14ac:dyDescent="0.15">
      <c r="A85" s="26"/>
      <c r="B85" s="26"/>
      <c r="C85" s="26"/>
      <c r="D85" s="26"/>
      <c r="E85" s="26"/>
      <c r="F85" s="26"/>
    </row>
    <row r="86" spans="1:6" x14ac:dyDescent="0.15">
      <c r="A86" s="26"/>
      <c r="B86" s="26"/>
      <c r="C86" s="26"/>
      <c r="D86" s="26"/>
      <c r="E86" s="26"/>
      <c r="F86" s="26"/>
    </row>
    <row r="87" spans="1:6" x14ac:dyDescent="0.15">
      <c r="A87" s="26"/>
      <c r="B87" s="26"/>
      <c r="C87" s="26"/>
      <c r="D87" s="26"/>
      <c r="E87" s="26"/>
      <c r="F87" s="26"/>
    </row>
    <row r="88" spans="1:6" x14ac:dyDescent="0.15">
      <c r="A88" s="26"/>
      <c r="B88" s="26"/>
      <c r="C88" s="26"/>
      <c r="D88" s="26"/>
      <c r="E88" s="26"/>
      <c r="F88" s="26"/>
    </row>
    <row r="89" spans="1:6" x14ac:dyDescent="0.15">
      <c r="A89" s="26"/>
      <c r="B89" s="26"/>
      <c r="C89" s="26"/>
      <c r="D89" s="26"/>
      <c r="E89" s="26"/>
      <c r="F89" s="26"/>
    </row>
    <row r="90" spans="1:6" x14ac:dyDescent="0.15">
      <c r="A90" s="26"/>
      <c r="B90" s="26"/>
      <c r="C90" s="26"/>
      <c r="D90" s="26"/>
      <c r="E90" s="26"/>
      <c r="F90" s="26"/>
    </row>
    <row r="91" spans="1:6" x14ac:dyDescent="0.15">
      <c r="A91" s="26"/>
      <c r="B91" s="26"/>
      <c r="C91" s="26"/>
      <c r="D91" s="26"/>
      <c r="E91" s="26"/>
      <c r="F91" s="26"/>
    </row>
    <row r="92" spans="1:6" x14ac:dyDescent="0.15">
      <c r="A92" s="26"/>
      <c r="B92" s="26"/>
      <c r="C92" s="26"/>
      <c r="D92" s="26"/>
      <c r="E92" s="26"/>
      <c r="F92" s="26"/>
    </row>
    <row r="93" spans="1:6" x14ac:dyDescent="0.15">
      <c r="A93" s="26"/>
      <c r="B93" s="26"/>
      <c r="C93" s="26"/>
      <c r="D93" s="26"/>
      <c r="E93" s="26"/>
      <c r="F93" s="26"/>
    </row>
    <row r="94" spans="1:6" x14ac:dyDescent="0.15">
      <c r="A94" s="26"/>
      <c r="B94" s="26"/>
      <c r="C94" s="26"/>
      <c r="D94" s="26"/>
      <c r="E94" s="26"/>
      <c r="F94" s="26"/>
    </row>
    <row r="95" spans="1:6" x14ac:dyDescent="0.15">
      <c r="A95" s="26"/>
      <c r="B95" s="26"/>
      <c r="C95" s="26"/>
      <c r="D95" s="26"/>
      <c r="E95" s="26"/>
      <c r="F95" s="26"/>
    </row>
    <row r="96" spans="1:6" x14ac:dyDescent="0.15">
      <c r="A96" s="26"/>
      <c r="B96" s="26"/>
      <c r="C96" s="26"/>
      <c r="D96" s="26"/>
      <c r="E96" s="26"/>
      <c r="F96" s="26"/>
    </row>
    <row r="97" spans="1:6" x14ac:dyDescent="0.15">
      <c r="A97" s="26"/>
      <c r="B97" s="26"/>
      <c r="C97" s="26"/>
      <c r="D97" s="26"/>
      <c r="E97" s="26"/>
      <c r="F97" s="26"/>
    </row>
    <row r="98" spans="1:6" x14ac:dyDescent="0.15">
      <c r="A98" s="26"/>
      <c r="B98" s="26"/>
      <c r="C98" s="26"/>
      <c r="D98" s="26"/>
      <c r="E98" s="26"/>
      <c r="F98" s="26"/>
    </row>
    <row r="99" spans="1:6" x14ac:dyDescent="0.15">
      <c r="A99" s="26"/>
      <c r="B99" s="26"/>
      <c r="C99" s="26"/>
      <c r="D99" s="26"/>
      <c r="E99" s="26"/>
      <c r="F99" s="26"/>
    </row>
    <row r="100" spans="1:6" x14ac:dyDescent="0.15">
      <c r="A100" s="26"/>
      <c r="B100" s="26"/>
      <c r="C100" s="26"/>
      <c r="D100" s="26"/>
      <c r="E100" s="26"/>
      <c r="F100" s="26"/>
    </row>
    <row r="101" spans="1:6" ht="19.5" thickBot="1" x14ac:dyDescent="0.2">
      <c r="A101" s="27"/>
      <c r="B101" s="27"/>
      <c r="C101" s="27"/>
      <c r="D101" s="27"/>
      <c r="E101" s="27"/>
      <c r="F101" s="27"/>
    </row>
    <row r="102" spans="1:6" ht="19.5" thickBot="1" x14ac:dyDescent="0.2">
      <c r="A102" s="56" t="s">
        <v>74</v>
      </c>
      <c r="B102" s="57"/>
      <c r="C102" s="31">
        <f>AVERAGE(C2:C101)</f>
        <v>0.17963138761376074</v>
      </c>
      <c r="D102" s="31">
        <f>AVERAGE(D2:D101)</f>
        <v>8.25</v>
      </c>
      <c r="E102" s="31">
        <f>AVERAGE(E2:E101)</f>
        <v>0.10858533588038827</v>
      </c>
      <c r="F102" s="36">
        <f>AVERAGE(F2:F101)</f>
        <v>-0.19024096880738522</v>
      </c>
    </row>
    <row r="103" spans="1:6" x14ac:dyDescent="0.15">
      <c r="A103" s="53" t="s">
        <v>91</v>
      </c>
      <c r="B103" s="48">
        <v>0</v>
      </c>
      <c r="C103" s="37">
        <f>-AVERAGE(C2:C101)*10+50</f>
        <v>48.20368612386239</v>
      </c>
      <c r="D103" s="37">
        <f>((AVERAGE(D2:D101)-7.3835)/1.874349)*10+50</f>
        <v>54.622938417551907</v>
      </c>
      <c r="E103" s="37">
        <f>AVERAGE(E2:E101)*10+50</f>
        <v>51.085853358803881</v>
      </c>
      <c r="F103" s="38">
        <f>AVERAGE(F2:F101)*10+50</f>
        <v>48.097590311926147</v>
      </c>
    </row>
    <row r="104" spans="1:6" x14ac:dyDescent="0.15">
      <c r="A104" s="54"/>
      <c r="B104" s="26">
        <f>部署名入力シート!A3</f>
        <v>1</v>
      </c>
      <c r="C104" s="26">
        <f>-AVERAGEIF(B2:B101,B104,C2:C101)*10+50</f>
        <v>48.070960555437395</v>
      </c>
      <c r="D104" s="26">
        <f>((AVERAGEIF(B2:B101,B104,D2:D101)-7.3835)/1.874349)*10+50</f>
        <v>55.956734845004853</v>
      </c>
      <c r="E104" s="26">
        <f>AVERAGEIF(B2:B101,B104,E2:E101)*10+50</f>
        <v>57.987015097596391</v>
      </c>
      <c r="F104" s="39">
        <f>AVERAGEIF(B2:B101,B104,F2:F101)*10+50</f>
        <v>46.783569288029895</v>
      </c>
    </row>
    <row r="105" spans="1:6" x14ac:dyDescent="0.15">
      <c r="A105" s="54"/>
      <c r="B105" s="26">
        <f>部署名入力シート!A4</f>
        <v>2</v>
      </c>
      <c r="C105" s="26">
        <f>-AVERAGEIF(B2:B101,B105,C2:C101)*10+50</f>
        <v>48.336411692287392</v>
      </c>
      <c r="D105" s="26">
        <f>((AVERAGEIF(B2:B101,B105,D2:D101)-7.3835)/1.874349)*10+50</f>
        <v>53.289141990098962</v>
      </c>
      <c r="E105" s="26">
        <f>AVERAGEIF(B2:B101,B105,E2:E101)*10+50</f>
        <v>44.184691620011378</v>
      </c>
      <c r="F105" s="39">
        <f>AVERAGEIF(B2:B101,B105,F2:F101)*10+50</f>
        <v>49.4116113358224</v>
      </c>
    </row>
    <row r="106" spans="1:6" x14ac:dyDescent="0.15">
      <c r="A106" s="54"/>
      <c r="B106" s="26">
        <f>部署名入力シート!A5</f>
        <v>3</v>
      </c>
      <c r="C106" s="26" t="e">
        <f>-AVERAGEIF(B2:B101,B106,C2:C101)*10+50</f>
        <v>#DIV/0!</v>
      </c>
      <c r="D106" s="26" t="e">
        <f>((AVERAGEIF(B2:B101,B106,D2:D101)-7.3835)/1.874349)*10+50</f>
        <v>#DIV/0!</v>
      </c>
      <c r="E106" s="26" t="e">
        <f>AVERAGEIF(B2:B101,B106,E2:E101)*10+50</f>
        <v>#DIV/0!</v>
      </c>
      <c r="F106" s="39" t="e">
        <f>AVERAGEIF(B2:B101,B106,F2:F101)*10+50</f>
        <v>#DIV/0!</v>
      </c>
    </row>
    <row r="107" spans="1:6" x14ac:dyDescent="0.15">
      <c r="A107" s="54"/>
      <c r="B107" s="26">
        <f>部署名入力シート!A6</f>
        <v>4</v>
      </c>
      <c r="C107" s="26" t="e">
        <f>-AVERAGEIF(B2:B101,B107,C2:C101)*10+50</f>
        <v>#DIV/0!</v>
      </c>
      <c r="D107" s="26" t="e">
        <f>((AVERAGEIF(B2:B101,B107,D2:D101)-7.3835)/1.874349)*10+50</f>
        <v>#DIV/0!</v>
      </c>
      <c r="E107" s="26" t="e">
        <f>AVERAGEIF(B2:B101,B107,E2:E101)*10+50</f>
        <v>#DIV/0!</v>
      </c>
      <c r="F107" s="39" t="e">
        <f>AVERAGEIF(B2:B101,B107,F2:F101)*10+50</f>
        <v>#DIV/0!</v>
      </c>
    </row>
    <row r="108" spans="1:6" x14ac:dyDescent="0.15">
      <c r="A108" s="54"/>
      <c r="B108" s="26">
        <f>部署名入力シート!A7</f>
        <v>5</v>
      </c>
      <c r="C108" s="26" t="e">
        <f>-AVERAGEIF(B2:B101,B108,C2:C101)*10+50</f>
        <v>#DIV/0!</v>
      </c>
      <c r="D108" s="26" t="e">
        <f>((AVERAGEIF(B2:B101,B108,D2:D101)-7.3835)/1.874349)*10+50</f>
        <v>#DIV/0!</v>
      </c>
      <c r="E108" s="26" t="e">
        <f>AVERAGEIF(B2:B101,B108,E2:E101)*10+50</f>
        <v>#DIV/0!</v>
      </c>
      <c r="F108" s="39" t="e">
        <f>AVERAGEIF(B2:B101,B108,F2:F101)*10+50</f>
        <v>#DIV/0!</v>
      </c>
    </row>
    <row r="109" spans="1:6" x14ac:dyDescent="0.15">
      <c r="A109" s="54"/>
      <c r="B109" s="26">
        <f>部署名入力シート!A8</f>
        <v>6</v>
      </c>
      <c r="C109" s="26" t="e">
        <f>-AVERAGEIF(B2:B101,B109,C2:C101)*10+50</f>
        <v>#DIV/0!</v>
      </c>
      <c r="D109" s="26" t="e">
        <f>((AVERAGEIF(B2:B101,B109,D2:D101)-7.3835)/1.874349)*10+50</f>
        <v>#DIV/0!</v>
      </c>
      <c r="E109" s="26" t="e">
        <f>AVERAGEIF(B2:B101,B109,E2:E101)*10+50</f>
        <v>#DIV/0!</v>
      </c>
      <c r="F109" s="39" t="e">
        <f>AVERAGEIF(B2:B101,B109,F2:F101)*10+50</f>
        <v>#DIV/0!</v>
      </c>
    </row>
    <row r="110" spans="1:6" x14ac:dyDescent="0.15">
      <c r="A110" s="54"/>
      <c r="B110" s="26">
        <f>部署名入力シート!A9</f>
        <v>7</v>
      </c>
      <c r="C110" s="26" t="e">
        <f>-AVERAGEIF(B2:B101,B110,C2:C101)*10+50</f>
        <v>#DIV/0!</v>
      </c>
      <c r="D110" s="26" t="e">
        <f>((AVERAGEIF(B2:B101,B110,D2:D101)-7.3835)/1.874349)*10+50</f>
        <v>#DIV/0!</v>
      </c>
      <c r="E110" s="26" t="e">
        <f>AVERAGEIF(B2:B101,B110,E2:E101)*10+50</f>
        <v>#DIV/0!</v>
      </c>
      <c r="F110" s="39" t="e">
        <f>AVERAGEIF(B2:B101,B110,F2:F101)*10+50</f>
        <v>#DIV/0!</v>
      </c>
    </row>
    <row r="111" spans="1:6" x14ac:dyDescent="0.15">
      <c r="A111" s="54"/>
      <c r="B111" s="26">
        <f>部署名入力シート!A10</f>
        <v>8</v>
      </c>
      <c r="C111" s="26" t="e">
        <f>-AVERAGEIF(B2:B101,B111,C2:C101)*10+50</f>
        <v>#DIV/0!</v>
      </c>
      <c r="D111" s="26" t="e">
        <f>((AVERAGEIF(B2:B101,B111,D2:D101)-7.3835)/1.874349)*10+50</f>
        <v>#DIV/0!</v>
      </c>
      <c r="E111" s="26" t="e">
        <f>AVERAGEIF(B2:B101,B111,E2:E101)*10+50</f>
        <v>#DIV/0!</v>
      </c>
      <c r="F111" s="39" t="e">
        <f>AVERAGEIF(B2:B101,B111,F2:F101)*10+50</f>
        <v>#DIV/0!</v>
      </c>
    </row>
    <row r="112" spans="1:6" x14ac:dyDescent="0.15">
      <c r="A112" s="54"/>
      <c r="B112" s="26">
        <f>部署名入力シート!A11</f>
        <v>9</v>
      </c>
      <c r="C112" s="26" t="e">
        <f>-AVERAGEIF(B2:B101,B112,C2:C101)*10+50</f>
        <v>#DIV/0!</v>
      </c>
      <c r="D112" s="26" t="e">
        <f>((AVERAGEIF(B2:B101,B112,D2:D101)-7.3835)/1.874349)*10+50</f>
        <v>#DIV/0!</v>
      </c>
      <c r="E112" s="26" t="e">
        <f>AVERAGEIF(B2:B101,B112,E2:E101)*10+50</f>
        <v>#DIV/0!</v>
      </c>
      <c r="F112" s="39" t="e">
        <f>AVERAGEIF(B2:B101,B112,F2:F101)*10+50</f>
        <v>#DIV/0!</v>
      </c>
    </row>
    <row r="113" spans="1:6" ht="19.5" thickBot="1" x14ac:dyDescent="0.2">
      <c r="A113" s="55"/>
      <c r="B113" s="40">
        <f>部署名入力シート!A12</f>
        <v>10</v>
      </c>
      <c r="C113" s="40" t="e">
        <f>-AVERAGEIF(B2:B101,B113,C2:C101)*10+50</f>
        <v>#DIV/0!</v>
      </c>
      <c r="D113" s="40" t="e">
        <f>((AVERAGEIF(B2:B101,B113,D2:D101)-7.3835)/1.874349)*10+50</f>
        <v>#DIV/0!</v>
      </c>
      <c r="E113" s="40" t="e">
        <f>AVERAGEIF(B2:B101,B113,E2:E101)*10+50</f>
        <v>#DIV/0!</v>
      </c>
      <c r="F113" s="41" t="e">
        <f>AVERAGEIF(B2:B101,B113,F2:F101)*10+50</f>
        <v>#DIV/0!</v>
      </c>
    </row>
    <row r="114" spans="1:6" ht="19.5" thickBot="1" x14ac:dyDescent="0.2">
      <c r="A114" s="58" t="s">
        <v>83</v>
      </c>
      <c r="B114" s="59"/>
      <c r="C114" s="50" t="s">
        <v>84</v>
      </c>
      <c r="D114" s="50" t="s">
        <v>84</v>
      </c>
      <c r="E114" s="51"/>
      <c r="F114" s="52"/>
    </row>
  </sheetData>
  <mergeCells count="3">
    <mergeCell ref="A103:A113"/>
    <mergeCell ref="A102:B102"/>
    <mergeCell ref="A114:B114"/>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2"/>
  <sheetViews>
    <sheetView view="pageBreakPreview" zoomScaleNormal="100" workbookViewId="0">
      <selection activeCell="K2" sqref="K2"/>
    </sheetView>
  </sheetViews>
  <sheetFormatPr defaultRowHeight="13.5" x14ac:dyDescent="0.15"/>
  <cols>
    <col min="11" max="11" width="25" customWidth="1"/>
    <col min="12" max="13" width="15.5" customWidth="1"/>
  </cols>
  <sheetData>
    <row r="1" spans="1:14" ht="15" customHeight="1" thickBot="1" x14ac:dyDescent="0.2">
      <c r="A1" s="10" t="s">
        <v>38</v>
      </c>
      <c r="K1" s="42" t="s">
        <v>90</v>
      </c>
    </row>
    <row r="2" spans="1:14" ht="15" customHeight="1" thickBot="1" x14ac:dyDescent="0.2">
      <c r="K2" s="45">
        <v>0</v>
      </c>
    </row>
    <row r="3" spans="1:14" ht="15" customHeight="1" x14ac:dyDescent="0.15">
      <c r="A3" s="9" t="str">
        <f>L5</f>
        <v>○○株式会社</v>
      </c>
      <c r="B3" s="7"/>
      <c r="C3" s="2"/>
    </row>
    <row r="4" spans="1:14" ht="15" customHeight="1" x14ac:dyDescent="0.15">
      <c r="A4" s="9" t="str">
        <f>L6</f>
        <v>社内全体</v>
      </c>
      <c r="B4" s="7"/>
      <c r="D4" s="2"/>
      <c r="L4" s="18" t="s">
        <v>75</v>
      </c>
    </row>
    <row r="5" spans="1:14" ht="15" customHeight="1" x14ac:dyDescent="0.15">
      <c r="A5" s="8" t="s">
        <v>0</v>
      </c>
      <c r="B5" s="2"/>
      <c r="D5" s="2"/>
      <c r="K5" s="3" t="s">
        <v>9</v>
      </c>
      <c r="L5" s="60" t="s">
        <v>10</v>
      </c>
      <c r="M5" s="60"/>
      <c r="N5" s="17"/>
    </row>
    <row r="6" spans="1:14" ht="15" customHeight="1" x14ac:dyDescent="0.15">
      <c r="K6" s="3" t="s">
        <v>11</v>
      </c>
      <c r="L6" s="72" t="str">
        <f>VLOOKUP(K2,部署名入力シート!$A$2:$B$12,2,FALSE)</f>
        <v>社内全体</v>
      </c>
      <c r="M6" s="73"/>
      <c r="N6" s="17"/>
    </row>
    <row r="7" spans="1:14" ht="13.5" customHeight="1" x14ac:dyDescent="0.15">
      <c r="A7" s="65" t="s">
        <v>12</v>
      </c>
      <c r="B7" s="65"/>
      <c r="C7" s="65"/>
      <c r="D7" s="65"/>
      <c r="E7" s="65"/>
      <c r="F7" s="65"/>
      <c r="G7" s="65"/>
      <c r="H7" s="65"/>
      <c r="I7" s="65"/>
      <c r="J7" s="1"/>
      <c r="N7" s="4"/>
    </row>
    <row r="8" spans="1:14" ht="13.5" customHeight="1" x14ac:dyDescent="0.15">
      <c r="A8" s="65"/>
      <c r="B8" s="65"/>
      <c r="C8" s="65"/>
      <c r="D8" s="65"/>
      <c r="E8" s="65"/>
      <c r="F8" s="65"/>
      <c r="G8" s="65"/>
      <c r="H8" s="65"/>
      <c r="I8" s="65"/>
      <c r="J8" s="1"/>
      <c r="K8" s="4"/>
      <c r="L8" s="6" t="s">
        <v>3</v>
      </c>
      <c r="M8" s="6" t="s">
        <v>2</v>
      </c>
    </row>
    <row r="9" spans="1:14" ht="13.5" customHeight="1" x14ac:dyDescent="0.15">
      <c r="A9" s="65"/>
      <c r="B9" s="65"/>
      <c r="C9" s="65"/>
      <c r="D9" s="65"/>
      <c r="E9" s="65"/>
      <c r="F9" s="65"/>
      <c r="G9" s="65"/>
      <c r="H9" s="65"/>
      <c r="I9" s="65"/>
      <c r="J9" s="1"/>
      <c r="K9" s="19" t="s">
        <v>25</v>
      </c>
      <c r="L9" s="28">
        <f>VLOOKUP(K2,'resultall.csv貼付シート'!$B$103:$F$113,2,FALSE)</f>
        <v>48.20368612386239</v>
      </c>
      <c r="M9" s="6">
        <v>50</v>
      </c>
      <c r="N9" s="22" t="s">
        <v>34</v>
      </c>
    </row>
    <row r="10" spans="1:14" ht="13.5" customHeight="1" x14ac:dyDescent="0.15">
      <c r="A10" s="65"/>
      <c r="B10" s="65"/>
      <c r="C10" s="65"/>
      <c r="D10" s="65"/>
      <c r="E10" s="65"/>
      <c r="F10" s="65"/>
      <c r="G10" s="65"/>
      <c r="H10" s="65"/>
      <c r="I10" s="65"/>
      <c r="J10" s="1"/>
      <c r="K10" s="19" t="s">
        <v>26</v>
      </c>
      <c r="L10" s="28">
        <f>VLOOKUP(K2,'resultall.csv貼付シート'!$B$103:$F$113,3,FALSE)</f>
        <v>54.622938417551907</v>
      </c>
      <c r="M10" s="6">
        <v>50</v>
      </c>
      <c r="N10" s="22" t="s">
        <v>35</v>
      </c>
    </row>
    <row r="11" spans="1:14" x14ac:dyDescent="0.15">
      <c r="A11" s="65"/>
      <c r="B11" s="65"/>
      <c r="C11" s="65"/>
      <c r="D11" s="65"/>
      <c r="E11" s="65"/>
      <c r="F11" s="65"/>
      <c r="G11" s="65"/>
      <c r="H11" s="65"/>
      <c r="I11" s="65"/>
      <c r="J11" s="1"/>
      <c r="K11" s="3" t="s">
        <v>27</v>
      </c>
      <c r="L11" s="28">
        <f>VLOOKUP(K2,'resultall.csv貼付シート'!$B$103:$F$113,4,FALSE)</f>
        <v>51.085853358803881</v>
      </c>
      <c r="M11" s="6">
        <v>50</v>
      </c>
    </row>
    <row r="12" spans="1:14" ht="15" customHeight="1" x14ac:dyDescent="0.15">
      <c r="K12" s="3" t="s">
        <v>28</v>
      </c>
      <c r="L12" s="28">
        <f>VLOOKUP(K2,'resultall.csv貼付シート'!$B$103:$F$113,5,FALSE)</f>
        <v>48.097590311926147</v>
      </c>
      <c r="M12" s="6">
        <v>50</v>
      </c>
    </row>
    <row r="13" spans="1:14" ht="15" customHeight="1" x14ac:dyDescent="0.15">
      <c r="A13" s="66" t="s">
        <v>1</v>
      </c>
      <c r="B13" s="67"/>
      <c r="C13" s="67"/>
      <c r="D13" s="67"/>
      <c r="E13" s="67"/>
      <c r="F13" s="68"/>
      <c r="L13" s="18" t="s">
        <v>57</v>
      </c>
    </row>
    <row r="14" spans="1:14" ht="11.25" customHeight="1" x14ac:dyDescent="0.15"/>
    <row r="15" spans="1:14" ht="15" customHeight="1" x14ac:dyDescent="0.15">
      <c r="A15" s="8" t="s">
        <v>21</v>
      </c>
      <c r="B15" s="8"/>
    </row>
    <row r="16" spans="1:14" ht="15" customHeight="1" x14ac:dyDescent="0.15">
      <c r="A16" s="8" t="s">
        <v>29</v>
      </c>
      <c r="B16" s="8"/>
    </row>
    <row r="17" spans="1:2" ht="15" customHeight="1" x14ac:dyDescent="0.15">
      <c r="A17" s="8" t="s">
        <v>22</v>
      </c>
      <c r="B17" s="8"/>
    </row>
    <row r="18" spans="1:2" ht="15" customHeight="1" x14ac:dyDescent="0.15">
      <c r="A18" s="8" t="s">
        <v>23</v>
      </c>
      <c r="B18" s="8"/>
    </row>
    <row r="19" spans="1:2" ht="15" customHeight="1" x14ac:dyDescent="0.15">
      <c r="A19" s="8" t="s">
        <v>24</v>
      </c>
    </row>
    <row r="20" spans="1:2" ht="15" customHeight="1" x14ac:dyDescent="0.15"/>
    <row r="21" spans="1:2" ht="15" customHeight="1" x14ac:dyDescent="0.15"/>
    <row r="22" spans="1:2" ht="15" customHeight="1" x14ac:dyDescent="0.15"/>
    <row r="23" spans="1:2" ht="15" customHeight="1" x14ac:dyDescent="0.15"/>
    <row r="24" spans="1:2" ht="15" customHeight="1" x14ac:dyDescent="0.15"/>
    <row r="25" spans="1:2" ht="15" customHeight="1" x14ac:dyDescent="0.15"/>
    <row r="26" spans="1:2" ht="15" customHeight="1" x14ac:dyDescent="0.15"/>
    <row r="27" spans="1:2" ht="15" customHeight="1" x14ac:dyDescent="0.15"/>
    <row r="28" spans="1:2" ht="15" customHeight="1" x14ac:dyDescent="0.15"/>
    <row r="29" spans="1:2" ht="15" customHeight="1" x14ac:dyDescent="0.15"/>
    <row r="30" spans="1:2" ht="15" customHeight="1" x14ac:dyDescent="0.15"/>
    <row r="31" spans="1:2" ht="15" customHeight="1" x14ac:dyDescent="0.15"/>
    <row r="32" spans="1:2" ht="15" customHeight="1" x14ac:dyDescent="0.15"/>
    <row r="33" spans="1:11" ht="15" customHeight="1" x14ac:dyDescent="0.15"/>
    <row r="34" spans="1:11" ht="15" customHeight="1" x14ac:dyDescent="0.15"/>
    <row r="35" spans="1:11" ht="15" customHeight="1" x14ac:dyDescent="0.15"/>
    <row r="36" spans="1:11" ht="15" customHeight="1" x14ac:dyDescent="0.15"/>
    <row r="37" spans="1:11" ht="15" customHeight="1" x14ac:dyDescent="0.15">
      <c r="A37" s="66" t="s">
        <v>4</v>
      </c>
      <c r="B37" s="67"/>
      <c r="C37" s="67"/>
      <c r="D37" s="68"/>
      <c r="E37" s="5"/>
      <c r="F37" s="5"/>
    </row>
    <row r="38" spans="1:11" ht="11.25" customHeight="1" x14ac:dyDescent="0.15"/>
    <row r="39" spans="1:11" ht="15" customHeight="1" x14ac:dyDescent="0.15">
      <c r="A39" s="65" t="s">
        <v>14</v>
      </c>
      <c r="B39" s="69"/>
      <c r="C39" s="69"/>
      <c r="D39" s="69"/>
      <c r="E39" s="69"/>
      <c r="F39" s="69"/>
      <c r="G39" s="69"/>
      <c r="H39" s="69"/>
      <c r="I39" s="69"/>
    </row>
    <row r="40" spans="1:11" ht="15" customHeight="1" x14ac:dyDescent="0.15">
      <c r="A40" s="69"/>
      <c r="B40" s="69"/>
      <c r="C40" s="69"/>
      <c r="D40" s="69"/>
      <c r="E40" s="69"/>
      <c r="F40" s="69"/>
      <c r="G40" s="69"/>
      <c r="H40" s="69"/>
      <c r="I40" s="69"/>
      <c r="K40" s="20"/>
    </row>
    <row r="41" spans="1:11" ht="15" customHeight="1" x14ac:dyDescent="0.15">
      <c r="A41" s="69"/>
      <c r="B41" s="69"/>
      <c r="C41" s="69"/>
      <c r="D41" s="69"/>
      <c r="E41" s="69"/>
      <c r="F41" s="69"/>
      <c r="G41" s="69"/>
      <c r="H41" s="69"/>
      <c r="I41" s="69"/>
    </row>
    <row r="42" spans="1:11" ht="15" customHeight="1" x14ac:dyDescent="0.15">
      <c r="A42" s="69"/>
      <c r="B42" s="69"/>
      <c r="C42" s="69"/>
      <c r="D42" s="69"/>
      <c r="E42" s="69"/>
      <c r="F42" s="69"/>
      <c r="G42" s="69"/>
      <c r="H42" s="69"/>
      <c r="I42" s="69"/>
    </row>
    <row r="43" spans="1:11" ht="15" customHeight="1" x14ac:dyDescent="0.15">
      <c r="A43" s="69"/>
      <c r="B43" s="69"/>
      <c r="C43" s="69"/>
      <c r="D43" s="69"/>
      <c r="E43" s="69"/>
      <c r="F43" s="69"/>
      <c r="G43" s="69"/>
      <c r="H43" s="69"/>
      <c r="I43" s="69"/>
    </row>
    <row r="44" spans="1:11" ht="15" customHeight="1" x14ac:dyDescent="0.15">
      <c r="A44" s="69"/>
      <c r="B44" s="69"/>
      <c r="C44" s="69"/>
      <c r="D44" s="69"/>
      <c r="E44" s="69"/>
      <c r="F44" s="69"/>
      <c r="G44" s="69"/>
      <c r="H44" s="69"/>
      <c r="I44" s="69"/>
    </row>
    <row r="45" spans="1:11" ht="15" customHeight="1" x14ac:dyDescent="0.15"/>
    <row r="46" spans="1:11" ht="15" customHeight="1" x14ac:dyDescent="0.15">
      <c r="A46" s="10" t="s">
        <v>81</v>
      </c>
      <c r="B46" s="11"/>
      <c r="C46" s="11"/>
      <c r="D46" s="11"/>
      <c r="E46" s="11"/>
      <c r="F46" s="11"/>
      <c r="G46" s="11"/>
      <c r="H46" s="11"/>
      <c r="I46" s="11"/>
    </row>
    <row r="47" spans="1:11" ht="18.75" customHeight="1" x14ac:dyDescent="0.15">
      <c r="A47" s="71" t="s">
        <v>6</v>
      </c>
      <c r="B47" s="71"/>
      <c r="C47" s="71"/>
      <c r="D47" s="71"/>
      <c r="E47" s="71"/>
      <c r="F47" s="21" t="s">
        <v>5</v>
      </c>
      <c r="G47" s="70" t="s">
        <v>82</v>
      </c>
      <c r="H47" s="70"/>
      <c r="I47" s="70"/>
    </row>
    <row r="48" spans="1:11" ht="18.75" customHeight="1" x14ac:dyDescent="0.15">
      <c r="A48" s="62" t="s">
        <v>30</v>
      </c>
      <c r="B48" s="63"/>
      <c r="C48" s="63"/>
      <c r="D48" s="63"/>
      <c r="E48" s="64"/>
      <c r="F48" s="32">
        <f>L9</f>
        <v>48.20368612386239</v>
      </c>
      <c r="G48" s="75" t="str">
        <f>IF(F48&lt;50,"改善を目指したい",IF(F48=50, "全国平均並み",IF(F48&gt;50,"貴部署の強み","")))</f>
        <v>改善を目指したい</v>
      </c>
      <c r="H48" s="75"/>
      <c r="I48" s="75"/>
    </row>
    <row r="49" spans="1:9" ht="18.75" customHeight="1" x14ac:dyDescent="0.15">
      <c r="A49" s="61" t="s">
        <v>31</v>
      </c>
      <c r="B49" s="61"/>
      <c r="C49" s="61"/>
      <c r="D49" s="61"/>
      <c r="E49" s="61"/>
      <c r="F49" s="32">
        <f>L10</f>
        <v>54.622938417551907</v>
      </c>
      <c r="G49" s="75" t="str">
        <f t="shared" ref="G49:G51" si="0">IF(F49&lt;50,"改善を目指したい",IF(F49=50, "全国平均並み",IF(F49&gt;50,"貴部署の強み","")))</f>
        <v>貴部署の強み</v>
      </c>
      <c r="H49" s="75"/>
      <c r="I49" s="75"/>
    </row>
    <row r="50" spans="1:9" ht="18.75" customHeight="1" x14ac:dyDescent="0.15">
      <c r="A50" s="61" t="s">
        <v>32</v>
      </c>
      <c r="B50" s="61"/>
      <c r="C50" s="61"/>
      <c r="D50" s="61"/>
      <c r="E50" s="61"/>
      <c r="F50" s="32">
        <f>L11</f>
        <v>51.085853358803881</v>
      </c>
      <c r="G50" s="75" t="str">
        <f t="shared" si="0"/>
        <v>貴部署の強み</v>
      </c>
      <c r="H50" s="75"/>
      <c r="I50" s="75"/>
    </row>
    <row r="51" spans="1:9" ht="18.75" customHeight="1" x14ac:dyDescent="0.15">
      <c r="A51" s="61" t="s">
        <v>33</v>
      </c>
      <c r="B51" s="61"/>
      <c r="C51" s="61"/>
      <c r="D51" s="61"/>
      <c r="E51" s="61"/>
      <c r="F51" s="32">
        <f>L12</f>
        <v>48.097590311926147</v>
      </c>
      <c r="G51" s="75" t="str">
        <f t="shared" si="0"/>
        <v>改善を目指したい</v>
      </c>
      <c r="H51" s="75"/>
      <c r="I51" s="75"/>
    </row>
    <row r="52" spans="1:9" ht="15" customHeight="1" x14ac:dyDescent="0.15">
      <c r="A52" s="74" t="s">
        <v>7</v>
      </c>
      <c r="B52" s="74"/>
      <c r="C52" s="74"/>
      <c r="D52" s="74"/>
      <c r="E52" s="74"/>
      <c r="F52" s="11"/>
      <c r="G52" s="11"/>
      <c r="H52" s="11"/>
      <c r="I52" s="11"/>
    </row>
    <row r="53" spans="1:9" ht="22.5" customHeight="1" x14ac:dyDescent="0.15">
      <c r="A53" s="79" t="s">
        <v>13</v>
      </c>
      <c r="B53" s="80"/>
      <c r="C53" s="80"/>
      <c r="D53" s="80"/>
      <c r="E53" s="80"/>
      <c r="F53" s="80"/>
      <c r="G53" s="80"/>
      <c r="H53" s="80"/>
      <c r="I53" s="80"/>
    </row>
    <row r="54" spans="1:9" ht="22.5" customHeight="1" x14ac:dyDescent="0.15">
      <c r="A54" s="80"/>
      <c r="B54" s="80"/>
      <c r="C54" s="80"/>
      <c r="D54" s="80"/>
      <c r="E54" s="80"/>
      <c r="F54" s="80"/>
      <c r="G54" s="80"/>
      <c r="H54" s="80"/>
      <c r="I54" s="80"/>
    </row>
    <row r="55" spans="1:9" ht="15" customHeight="1" x14ac:dyDescent="0.15">
      <c r="A55" s="11"/>
      <c r="B55" s="11"/>
      <c r="C55" s="11"/>
      <c r="D55" s="11"/>
      <c r="E55" s="11"/>
      <c r="F55" s="11"/>
      <c r="G55" s="11"/>
      <c r="H55" s="11"/>
      <c r="I55" s="11"/>
    </row>
    <row r="56" spans="1:9" ht="21.75" customHeight="1" x14ac:dyDescent="0.15">
      <c r="A56" s="13" t="s">
        <v>36</v>
      </c>
      <c r="B56" s="23"/>
      <c r="C56" s="23"/>
      <c r="D56" s="23"/>
      <c r="E56" s="24"/>
      <c r="F56" s="24"/>
      <c r="G56" s="15" t="s">
        <v>8</v>
      </c>
      <c r="H56" s="29">
        <f>L9</f>
        <v>48.20368612386239</v>
      </c>
      <c r="I56" s="16"/>
    </row>
    <row r="57" spans="1:9" ht="21.75" customHeight="1" x14ac:dyDescent="0.15">
      <c r="A57" s="81" t="s">
        <v>39</v>
      </c>
      <c r="B57" s="82"/>
      <c r="C57" s="82"/>
      <c r="D57" s="82"/>
      <c r="E57" s="82"/>
      <c r="F57" s="82"/>
      <c r="G57" s="82"/>
      <c r="H57" s="82"/>
      <c r="I57" s="83"/>
    </row>
    <row r="58" spans="1:9" ht="21.75" customHeight="1" x14ac:dyDescent="0.15">
      <c r="A58" s="76" t="s">
        <v>40</v>
      </c>
      <c r="B58" s="77"/>
      <c r="C58" s="77"/>
      <c r="D58" s="77"/>
      <c r="E58" s="77"/>
      <c r="F58" s="77"/>
      <c r="G58" s="77"/>
      <c r="H58" s="77"/>
      <c r="I58" s="78"/>
    </row>
    <row r="59" spans="1:9" ht="21.75" customHeight="1" x14ac:dyDescent="0.15">
      <c r="A59" s="84" t="s">
        <v>41</v>
      </c>
      <c r="B59" s="85"/>
      <c r="C59" s="85"/>
      <c r="D59" s="85"/>
      <c r="E59" s="85"/>
      <c r="F59" s="85"/>
      <c r="G59" s="85"/>
      <c r="H59" s="85"/>
      <c r="I59" s="86"/>
    </row>
    <row r="60" spans="1:9" ht="21.75" customHeight="1" x14ac:dyDescent="0.15">
      <c r="A60" s="13" t="s">
        <v>37</v>
      </c>
      <c r="B60" s="14"/>
      <c r="C60" s="14"/>
      <c r="D60" s="14"/>
      <c r="G60" s="15" t="s">
        <v>8</v>
      </c>
      <c r="H60" s="29">
        <f>L10</f>
        <v>54.622938417551907</v>
      </c>
      <c r="I60" s="16"/>
    </row>
    <row r="61" spans="1:9" ht="21.75" customHeight="1" x14ac:dyDescent="0.15">
      <c r="A61" s="81" t="s">
        <v>42</v>
      </c>
      <c r="B61" s="82"/>
      <c r="C61" s="82"/>
      <c r="D61" s="82"/>
      <c r="E61" s="82"/>
      <c r="F61" s="82"/>
      <c r="G61" s="82"/>
      <c r="H61" s="82"/>
      <c r="I61" s="83"/>
    </row>
    <row r="62" spans="1:9" ht="21.75" customHeight="1" x14ac:dyDescent="0.15">
      <c r="A62" s="76" t="s">
        <v>43</v>
      </c>
      <c r="B62" s="77"/>
      <c r="C62" s="77"/>
      <c r="D62" s="77"/>
      <c r="E62" s="77"/>
      <c r="F62" s="77"/>
      <c r="G62" s="77"/>
      <c r="H62" s="77"/>
      <c r="I62" s="78"/>
    </row>
    <row r="63" spans="1:9" ht="21.75" customHeight="1" x14ac:dyDescent="0.15">
      <c r="A63" s="84" t="s">
        <v>44</v>
      </c>
      <c r="B63" s="85"/>
      <c r="C63" s="85"/>
      <c r="D63" s="85"/>
      <c r="E63" s="85"/>
      <c r="F63" s="85"/>
      <c r="G63" s="85"/>
      <c r="H63" s="85"/>
      <c r="I63" s="86"/>
    </row>
    <row r="64" spans="1:9" ht="21.75" customHeight="1" x14ac:dyDescent="0.15">
      <c r="A64" s="13" t="s">
        <v>32</v>
      </c>
      <c r="B64" s="14"/>
      <c r="C64" s="14"/>
      <c r="D64" s="14"/>
      <c r="G64" s="15" t="s">
        <v>8</v>
      </c>
      <c r="H64" s="29">
        <f>L11</f>
        <v>51.085853358803881</v>
      </c>
      <c r="I64" s="16"/>
    </row>
    <row r="65" spans="1:9" ht="21.75" customHeight="1" x14ac:dyDescent="0.15">
      <c r="A65" s="81" t="s">
        <v>45</v>
      </c>
      <c r="B65" s="82"/>
      <c r="C65" s="82"/>
      <c r="D65" s="82"/>
      <c r="E65" s="82"/>
      <c r="F65" s="82"/>
      <c r="G65" s="82"/>
      <c r="H65" s="82"/>
      <c r="I65" s="83"/>
    </row>
    <row r="66" spans="1:9" ht="21.75" customHeight="1" x14ac:dyDescent="0.15">
      <c r="A66" s="76" t="s">
        <v>49</v>
      </c>
      <c r="B66" s="77"/>
      <c r="C66" s="77"/>
      <c r="D66" s="77"/>
      <c r="E66" s="77"/>
      <c r="F66" s="77"/>
      <c r="G66" s="77"/>
      <c r="H66" s="77"/>
      <c r="I66" s="78"/>
    </row>
    <row r="67" spans="1:9" ht="21.75" customHeight="1" x14ac:dyDescent="0.15">
      <c r="A67" s="84" t="s">
        <v>50</v>
      </c>
      <c r="B67" s="85"/>
      <c r="C67" s="85"/>
      <c r="D67" s="85"/>
      <c r="E67" s="85"/>
      <c r="F67" s="85"/>
      <c r="G67" s="85"/>
      <c r="H67" s="85"/>
      <c r="I67" s="86"/>
    </row>
    <row r="68" spans="1:9" ht="21.75" customHeight="1" x14ac:dyDescent="0.15">
      <c r="A68" s="13" t="s">
        <v>33</v>
      </c>
      <c r="B68" s="14"/>
      <c r="C68" s="14"/>
      <c r="D68" s="14"/>
      <c r="G68" s="15" t="s">
        <v>8</v>
      </c>
      <c r="H68" s="29">
        <f>L12</f>
        <v>48.097590311926147</v>
      </c>
      <c r="I68" s="16"/>
    </row>
    <row r="69" spans="1:9" ht="21.75" customHeight="1" x14ac:dyDescent="0.15">
      <c r="A69" s="81" t="s">
        <v>46</v>
      </c>
      <c r="B69" s="82"/>
      <c r="C69" s="82"/>
      <c r="D69" s="82"/>
      <c r="E69" s="82"/>
      <c r="F69" s="82"/>
      <c r="G69" s="82"/>
      <c r="H69" s="82"/>
      <c r="I69" s="83"/>
    </row>
    <row r="70" spans="1:9" ht="21.75" customHeight="1" x14ac:dyDescent="0.15">
      <c r="A70" s="76" t="s">
        <v>47</v>
      </c>
      <c r="B70" s="77"/>
      <c r="C70" s="77"/>
      <c r="D70" s="77"/>
      <c r="E70" s="77"/>
      <c r="F70" s="77"/>
      <c r="G70" s="77"/>
      <c r="H70" s="77"/>
      <c r="I70" s="78"/>
    </row>
    <row r="71" spans="1:9" ht="21.75" customHeight="1" x14ac:dyDescent="0.15">
      <c r="A71" s="84" t="s">
        <v>48</v>
      </c>
      <c r="B71" s="85"/>
      <c r="C71" s="85"/>
      <c r="D71" s="85"/>
      <c r="E71" s="85"/>
      <c r="F71" s="85"/>
      <c r="G71" s="85"/>
      <c r="H71" s="85"/>
      <c r="I71" s="86"/>
    </row>
    <row r="72" spans="1:9" ht="15" customHeight="1" x14ac:dyDescent="0.15">
      <c r="A72" s="11"/>
      <c r="B72" s="11"/>
      <c r="C72" s="11"/>
      <c r="D72" s="11"/>
      <c r="E72" s="11"/>
      <c r="F72" s="11"/>
      <c r="G72" s="11"/>
      <c r="H72" s="11"/>
      <c r="I72" s="11"/>
    </row>
    <row r="73" spans="1:9" ht="18.75" customHeight="1" x14ac:dyDescent="0.15">
      <c r="A73" s="65" t="s">
        <v>15</v>
      </c>
      <c r="B73" s="65"/>
      <c r="C73" s="65"/>
      <c r="D73" s="65"/>
      <c r="E73" s="65"/>
      <c r="F73" s="65"/>
      <c r="G73" s="65"/>
      <c r="H73" s="65"/>
      <c r="I73" s="65"/>
    </row>
    <row r="74" spans="1:9" ht="18.75" customHeight="1" x14ac:dyDescent="0.15">
      <c r="A74" s="65"/>
      <c r="B74" s="65"/>
      <c r="C74" s="65"/>
      <c r="D74" s="65"/>
      <c r="E74" s="65"/>
      <c r="F74" s="65"/>
      <c r="G74" s="65"/>
      <c r="H74" s="65"/>
      <c r="I74" s="65"/>
    </row>
    <row r="75" spans="1:9" ht="18.75" customHeight="1" x14ac:dyDescent="0.15">
      <c r="A75" s="65"/>
      <c r="B75" s="65"/>
      <c r="C75" s="65"/>
      <c r="D75" s="65"/>
      <c r="E75" s="65"/>
      <c r="F75" s="65"/>
      <c r="G75" s="65"/>
      <c r="H75" s="65"/>
      <c r="I75" s="65"/>
    </row>
    <row r="76" spans="1:9" ht="18.75" customHeight="1" x14ac:dyDescent="0.15">
      <c r="A76" s="65"/>
      <c r="B76" s="65"/>
      <c r="C76" s="65"/>
      <c r="D76" s="65"/>
      <c r="E76" s="65"/>
      <c r="F76" s="65"/>
      <c r="G76" s="65"/>
      <c r="H76" s="65"/>
      <c r="I76" s="65"/>
    </row>
    <row r="77" spans="1:9" ht="18.75" customHeight="1" x14ac:dyDescent="0.15">
      <c r="A77" s="65"/>
      <c r="B77" s="65"/>
      <c r="C77" s="65"/>
      <c r="D77" s="65"/>
      <c r="E77" s="65"/>
      <c r="F77" s="65"/>
      <c r="G77" s="65"/>
      <c r="H77" s="65"/>
      <c r="I77" s="65"/>
    </row>
    <row r="78" spans="1:9" ht="18.75" customHeight="1" x14ac:dyDescent="0.15">
      <c r="A78" s="65"/>
      <c r="B78" s="65"/>
      <c r="C78" s="65"/>
      <c r="D78" s="65"/>
      <c r="E78" s="65"/>
      <c r="F78" s="65"/>
      <c r="G78" s="65"/>
      <c r="H78" s="65"/>
      <c r="I78" s="65"/>
    </row>
    <row r="79" spans="1:9" ht="18.75" customHeight="1" x14ac:dyDescent="0.15">
      <c r="A79" s="65"/>
      <c r="B79" s="65"/>
      <c r="C79" s="65"/>
      <c r="D79" s="65"/>
      <c r="E79" s="65"/>
      <c r="F79" s="65"/>
      <c r="G79" s="65"/>
      <c r="H79" s="65"/>
      <c r="I79" s="65"/>
    </row>
    <row r="80" spans="1:9" ht="15" customHeight="1" x14ac:dyDescent="0.15">
      <c r="A80" s="11"/>
      <c r="B80" s="11"/>
      <c r="C80" s="11"/>
      <c r="D80" s="11"/>
      <c r="E80" s="11"/>
      <c r="F80" s="11"/>
      <c r="G80" s="11"/>
      <c r="H80" s="11"/>
      <c r="I80" s="11"/>
    </row>
    <row r="81" spans="1:9" ht="15" customHeight="1" x14ac:dyDescent="0.15">
      <c r="A81" s="12" t="s">
        <v>16</v>
      </c>
      <c r="B81" s="11"/>
      <c r="C81" s="11"/>
      <c r="D81" s="11"/>
      <c r="E81" s="11"/>
      <c r="F81" s="11"/>
      <c r="G81" s="11"/>
      <c r="H81" s="11"/>
      <c r="I81" s="11"/>
    </row>
    <row r="82" spans="1:9" ht="15" customHeight="1" x14ac:dyDescent="0.15">
      <c r="A82" s="65" t="s">
        <v>93</v>
      </c>
      <c r="B82" s="69"/>
      <c r="C82" s="69"/>
      <c r="D82" s="69"/>
      <c r="E82" s="69"/>
      <c r="F82" s="69"/>
      <c r="G82" s="69"/>
      <c r="H82" s="69"/>
      <c r="I82" s="69"/>
    </row>
    <row r="83" spans="1:9" ht="15" customHeight="1" x14ac:dyDescent="0.15">
      <c r="A83" s="69"/>
      <c r="B83" s="69"/>
      <c r="C83" s="69"/>
      <c r="D83" s="69"/>
      <c r="E83" s="69"/>
      <c r="F83" s="69"/>
      <c r="G83" s="69"/>
      <c r="H83" s="69"/>
      <c r="I83" s="69"/>
    </row>
    <row r="84" spans="1:9" ht="15" customHeight="1" x14ac:dyDescent="0.15">
      <c r="A84" s="69"/>
      <c r="B84" s="69"/>
      <c r="C84" s="69"/>
      <c r="D84" s="69"/>
      <c r="E84" s="69"/>
      <c r="F84" s="69"/>
      <c r="G84" s="69"/>
      <c r="H84" s="69"/>
      <c r="I84" s="69"/>
    </row>
    <row r="85" spans="1:9" ht="15" customHeight="1" x14ac:dyDescent="0.15">
      <c r="A85" s="69"/>
      <c r="B85" s="69"/>
      <c r="C85" s="69"/>
      <c r="D85" s="69"/>
      <c r="E85" s="69"/>
      <c r="F85" s="69"/>
      <c r="G85" s="69"/>
      <c r="H85" s="69"/>
      <c r="I85" s="69"/>
    </row>
    <row r="86" spans="1:9" ht="15" customHeight="1" x14ac:dyDescent="0.15">
      <c r="A86" s="69"/>
      <c r="B86" s="69"/>
      <c r="C86" s="69"/>
      <c r="D86" s="69"/>
      <c r="E86" s="69"/>
      <c r="F86" s="69"/>
      <c r="G86" s="69"/>
      <c r="H86" s="69"/>
      <c r="I86" s="69"/>
    </row>
    <row r="87" spans="1:9" ht="15" customHeight="1" x14ac:dyDescent="0.15">
      <c r="A87" s="11"/>
      <c r="B87" s="11"/>
      <c r="C87" s="11"/>
      <c r="D87" s="11"/>
      <c r="E87" s="11"/>
      <c r="F87" s="11"/>
      <c r="G87" s="11"/>
      <c r="H87" s="11"/>
      <c r="I87" s="11"/>
    </row>
    <row r="88" spans="1:9" ht="15" customHeight="1" x14ac:dyDescent="0.15">
      <c r="A88" s="8" t="s">
        <v>17</v>
      </c>
      <c r="B88" s="11"/>
      <c r="C88" s="11"/>
      <c r="D88" s="11"/>
      <c r="E88" s="11"/>
      <c r="F88" s="11"/>
      <c r="G88" s="11"/>
      <c r="H88" s="11"/>
      <c r="I88" s="11"/>
    </row>
    <row r="89" spans="1:9" ht="15" customHeight="1" x14ac:dyDescent="0.15">
      <c r="A89" s="8" t="s">
        <v>18</v>
      </c>
      <c r="B89" s="11"/>
      <c r="C89" s="11"/>
      <c r="D89" s="11"/>
      <c r="E89" s="11"/>
      <c r="F89" s="11"/>
      <c r="G89" s="11"/>
      <c r="H89" s="11"/>
      <c r="I89" s="11"/>
    </row>
    <row r="90" spans="1:9" ht="15" customHeight="1" x14ac:dyDescent="0.15"/>
    <row r="91" spans="1:9" ht="14.25" x14ac:dyDescent="0.15">
      <c r="A91" s="8" t="s">
        <v>19</v>
      </c>
    </row>
    <row r="92" spans="1:9" ht="14.25" x14ac:dyDescent="0.15">
      <c r="A92" s="8" t="s">
        <v>20</v>
      </c>
    </row>
  </sheetData>
  <mergeCells count="32">
    <mergeCell ref="A82:I86"/>
    <mergeCell ref="A63:I63"/>
    <mergeCell ref="A65:I65"/>
    <mergeCell ref="A66:I66"/>
    <mergeCell ref="A67:I67"/>
    <mergeCell ref="A73:I79"/>
    <mergeCell ref="A69:I69"/>
    <mergeCell ref="A70:I70"/>
    <mergeCell ref="A71:I71"/>
    <mergeCell ref="A62:I62"/>
    <mergeCell ref="A53:I54"/>
    <mergeCell ref="A57:I57"/>
    <mergeCell ref="A61:I61"/>
    <mergeCell ref="A58:I58"/>
    <mergeCell ref="A59:I59"/>
    <mergeCell ref="A52:E52"/>
    <mergeCell ref="G48:I48"/>
    <mergeCell ref="G49:I49"/>
    <mergeCell ref="G50:I50"/>
    <mergeCell ref="G51:I51"/>
    <mergeCell ref="L5:M5"/>
    <mergeCell ref="A51:E51"/>
    <mergeCell ref="A48:E48"/>
    <mergeCell ref="A49:E49"/>
    <mergeCell ref="A50:E50"/>
    <mergeCell ref="A7:I11"/>
    <mergeCell ref="A13:F13"/>
    <mergeCell ref="A37:D37"/>
    <mergeCell ref="A39:I44"/>
    <mergeCell ref="G47:I47"/>
    <mergeCell ref="A47:E47"/>
    <mergeCell ref="L6:M6"/>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&amp;P / &amp;N ページ</oddFooter>
  </headerFooter>
  <rowBreaks count="1" manualBreakCount="1">
    <brk id="5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781B02-0541-473E-8F18-F6D65AE260C4}">
          <x14:formula1>
            <xm:f>'resultall.csv貼付シート'!B103:B113</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部署名入力シート</vt:lpstr>
      <vt:lpstr>resultall.csv貼付シート</vt:lpstr>
      <vt:lpstr>調査項目セット3</vt:lpstr>
      <vt:lpstr>調査項目セット3!Print_Area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2022-04-13T04:27:40Z</cp:lastPrinted>
  <dcterms:created xsi:type="dcterms:W3CDTF">2021-07-07T09:03:55Z</dcterms:created>
  <dcterms:modified xsi:type="dcterms:W3CDTF">2022-04-13T04:27:48Z</dcterms:modified>
</cp:coreProperties>
</file>